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215"/>
  <workbookPr/>
  <mc:AlternateContent xmlns:mc="http://schemas.openxmlformats.org/markup-compatibility/2006">
    <mc:Choice Requires="x15">
      <x15ac:absPath xmlns:x15ac="http://schemas.microsoft.com/office/spreadsheetml/2010/11/ac" url="/Users/rpaida/Desktop/"/>
    </mc:Choice>
  </mc:AlternateContent>
  <bookViews>
    <workbookView xWindow="0" yWindow="1420" windowWidth="25600" windowHeight="13360" activeTab="2"/>
  </bookViews>
  <sheets>
    <sheet name="Overall Budget" sheetId="1" r:id="rId1"/>
    <sheet name="Per Visit Cost" sheetId="2" r:id="rId2"/>
    <sheet name="Enterable Budget" sheetId="3" r:id="rId3"/>
  </sheets>
  <definedNames>
    <definedName name="_xlnm.Print_Area" localSheetId="0">'Overall Budget'!$A$1:$Y$80</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26" i="1" l="1"/>
  <c r="D27" i="1"/>
  <c r="D28" i="1"/>
  <c r="D29" i="1"/>
  <c r="D30" i="1"/>
  <c r="D31" i="1"/>
  <c r="D32" i="1"/>
  <c r="D33" i="1"/>
  <c r="D34" i="1"/>
  <c r="D35" i="1"/>
  <c r="D36" i="1"/>
  <c r="D37" i="1"/>
  <c r="D38" i="1"/>
  <c r="D39" i="1"/>
  <c r="D40" i="1"/>
  <c r="D41" i="1"/>
  <c r="D42" i="1"/>
  <c r="D25" i="1"/>
  <c r="F11" i="1"/>
  <c r="D11" i="1"/>
  <c r="D12" i="1"/>
  <c r="F12" i="1"/>
  <c r="D13" i="1"/>
  <c r="F13" i="1"/>
  <c r="D14" i="1"/>
  <c r="D52" i="1"/>
  <c r="D53" i="1"/>
  <c r="D54" i="1"/>
  <c r="D55" i="1"/>
  <c r="D56" i="1"/>
  <c r="D57" i="1"/>
  <c r="D58" i="1"/>
  <c r="D59" i="1"/>
  <c r="D60" i="1"/>
  <c r="D61" i="1"/>
  <c r="D62" i="1"/>
  <c r="D63" i="1"/>
  <c r="D64" i="1"/>
  <c r="D65" i="1"/>
  <c r="D66" i="1"/>
  <c r="D67" i="1"/>
  <c r="D68" i="1"/>
  <c r="D69" i="1"/>
  <c r="D49" i="1"/>
  <c r="D50" i="1"/>
  <c r="D51" i="1"/>
  <c r="D48" i="1"/>
  <c r="F25" i="1"/>
  <c r="Y49" i="1"/>
  <c r="Y50" i="1"/>
  <c r="Y51" i="1"/>
  <c r="Y52" i="1"/>
  <c r="Y53" i="1"/>
  <c r="Y54" i="1"/>
  <c r="Y55" i="1"/>
  <c r="Y56" i="1"/>
  <c r="Y57" i="1"/>
  <c r="Y58" i="1"/>
  <c r="Y59" i="1"/>
  <c r="Y60" i="1"/>
  <c r="Y61" i="1"/>
  <c r="Y62" i="1"/>
  <c r="Y63" i="1"/>
  <c r="Y64" i="1"/>
  <c r="Y65" i="1"/>
  <c r="Y66" i="1"/>
  <c r="Y67" i="1"/>
  <c r="Y68" i="1"/>
  <c r="Y69" i="1"/>
  <c r="Y48" i="1"/>
  <c r="X49" i="1"/>
  <c r="X50" i="1"/>
  <c r="X51" i="1"/>
  <c r="X52" i="1"/>
  <c r="X53" i="1"/>
  <c r="X54" i="1"/>
  <c r="X55" i="1"/>
  <c r="X56" i="1"/>
  <c r="X57" i="1"/>
  <c r="X58" i="1"/>
  <c r="X59" i="1"/>
  <c r="X60" i="1"/>
  <c r="X61" i="1"/>
  <c r="X62" i="1"/>
  <c r="X63" i="1"/>
  <c r="X64" i="1"/>
  <c r="X65" i="1"/>
  <c r="X66" i="1"/>
  <c r="X67" i="1"/>
  <c r="X68" i="1"/>
  <c r="X69" i="1"/>
  <c r="X48" i="1"/>
  <c r="W49" i="1"/>
  <c r="W50" i="1"/>
  <c r="W51" i="1"/>
  <c r="W52" i="1"/>
  <c r="W53" i="1"/>
  <c r="W54" i="1"/>
  <c r="W55" i="1"/>
  <c r="W56" i="1"/>
  <c r="W57" i="1"/>
  <c r="W58" i="1"/>
  <c r="W59" i="1"/>
  <c r="W60" i="1"/>
  <c r="W61" i="1"/>
  <c r="W62" i="1"/>
  <c r="W63" i="1"/>
  <c r="W64" i="1"/>
  <c r="W65" i="1"/>
  <c r="W66" i="1"/>
  <c r="W67" i="1"/>
  <c r="W68" i="1"/>
  <c r="W69" i="1"/>
  <c r="W48" i="1"/>
  <c r="V49" i="1"/>
  <c r="V50" i="1"/>
  <c r="V51" i="1"/>
  <c r="V52" i="1"/>
  <c r="V53" i="1"/>
  <c r="V54" i="1"/>
  <c r="V55" i="1"/>
  <c r="V56" i="1"/>
  <c r="V57" i="1"/>
  <c r="V58" i="1"/>
  <c r="V59" i="1"/>
  <c r="V60" i="1"/>
  <c r="V61" i="1"/>
  <c r="V62" i="1"/>
  <c r="V63" i="1"/>
  <c r="V64" i="1"/>
  <c r="V65" i="1"/>
  <c r="V66" i="1"/>
  <c r="V67" i="1"/>
  <c r="V68" i="1"/>
  <c r="V69" i="1"/>
  <c r="V48" i="1"/>
  <c r="U49" i="1"/>
  <c r="U50" i="1"/>
  <c r="U51" i="1"/>
  <c r="U52" i="1"/>
  <c r="U53" i="1"/>
  <c r="U54" i="1"/>
  <c r="U55" i="1"/>
  <c r="U56" i="1"/>
  <c r="U57" i="1"/>
  <c r="U58" i="1"/>
  <c r="U59" i="1"/>
  <c r="U60" i="1"/>
  <c r="U61" i="1"/>
  <c r="U62" i="1"/>
  <c r="U63" i="1"/>
  <c r="U64" i="1"/>
  <c r="U65" i="1"/>
  <c r="U66" i="1"/>
  <c r="U67" i="1"/>
  <c r="U68" i="1"/>
  <c r="U69" i="1"/>
  <c r="U48" i="1"/>
  <c r="T49" i="1"/>
  <c r="T50" i="1"/>
  <c r="T51" i="1"/>
  <c r="T52" i="1"/>
  <c r="T53" i="1"/>
  <c r="T54" i="1"/>
  <c r="T55" i="1"/>
  <c r="T56" i="1"/>
  <c r="T57" i="1"/>
  <c r="T58" i="1"/>
  <c r="T59" i="1"/>
  <c r="T60" i="1"/>
  <c r="T61" i="1"/>
  <c r="T62" i="1"/>
  <c r="T63" i="1"/>
  <c r="T64" i="1"/>
  <c r="T66" i="1"/>
  <c r="T67" i="1"/>
  <c r="T68" i="1"/>
  <c r="T69" i="1"/>
  <c r="T48" i="1"/>
  <c r="S49" i="1"/>
  <c r="S50" i="1"/>
  <c r="S51" i="1"/>
  <c r="S52" i="1"/>
  <c r="S53" i="1"/>
  <c r="S54" i="1"/>
  <c r="S55" i="1"/>
  <c r="S56" i="1"/>
  <c r="S57" i="1"/>
  <c r="S58" i="1"/>
  <c r="S59" i="1"/>
  <c r="S60" i="1"/>
  <c r="S61" i="1"/>
  <c r="S62" i="1"/>
  <c r="S63" i="1"/>
  <c r="S64" i="1"/>
  <c r="S65" i="1"/>
  <c r="T65" i="1"/>
  <c r="S66" i="1"/>
  <c r="S67" i="1"/>
  <c r="S68" i="1"/>
  <c r="S69" i="1"/>
  <c r="S48" i="1"/>
  <c r="G70" i="1"/>
  <c r="C12" i="3"/>
  <c r="D20" i="1"/>
  <c r="D19" i="1"/>
  <c r="E48" i="1"/>
  <c r="C11" i="2"/>
  <c r="F11" i="2"/>
  <c r="C12" i="2"/>
  <c r="F12" i="2"/>
  <c r="C13" i="2"/>
  <c r="F13" i="2"/>
  <c r="C14" i="2"/>
  <c r="F14" i="2"/>
  <c r="C15" i="2"/>
  <c r="F15" i="2"/>
  <c r="C16" i="2"/>
  <c r="C17" i="2"/>
  <c r="F17" i="2"/>
  <c r="C18" i="2"/>
  <c r="F18" i="2"/>
  <c r="C19" i="2"/>
  <c r="F19" i="2"/>
  <c r="C20" i="2"/>
  <c r="F20" i="2"/>
  <c r="C21" i="2"/>
  <c r="F21" i="2"/>
  <c r="C22" i="2"/>
  <c r="F22" i="2"/>
  <c r="C23" i="2"/>
  <c r="F23" i="2"/>
  <c r="C24" i="2"/>
  <c r="C25" i="2"/>
  <c r="F25" i="2"/>
  <c r="C26" i="2"/>
  <c r="F26" i="2"/>
  <c r="C27" i="2"/>
  <c r="F27" i="2"/>
  <c r="C28" i="2"/>
  <c r="F28" i="2"/>
  <c r="C29" i="2"/>
  <c r="F29" i="2"/>
  <c r="C30" i="2"/>
  <c r="F30" i="2"/>
  <c r="C31" i="2"/>
  <c r="F31" i="2"/>
  <c r="C10" i="2"/>
  <c r="F10" i="2"/>
  <c r="F16" i="2"/>
  <c r="F24" i="2"/>
  <c r="E10" i="2"/>
  <c r="F32" i="2"/>
  <c r="H32" i="2"/>
  <c r="Q32" i="2"/>
  <c r="P32" i="2"/>
  <c r="O32" i="2"/>
  <c r="N32" i="2"/>
  <c r="M32" i="2"/>
  <c r="L32" i="2"/>
  <c r="K32" i="2"/>
  <c r="J32" i="2"/>
  <c r="I32" i="2"/>
  <c r="E31" i="2"/>
  <c r="E30" i="2"/>
  <c r="E29" i="2"/>
  <c r="E28" i="2"/>
  <c r="E27" i="2"/>
  <c r="E26" i="2"/>
  <c r="E25" i="2"/>
  <c r="E24" i="2"/>
  <c r="E23" i="2"/>
  <c r="E22" i="2"/>
  <c r="E21" i="2"/>
  <c r="E20" i="2"/>
  <c r="E19" i="2"/>
  <c r="E18" i="2"/>
  <c r="E17" i="2"/>
  <c r="E16" i="2"/>
  <c r="E15" i="2"/>
  <c r="E14" i="2"/>
  <c r="E13" i="2"/>
  <c r="E12" i="2"/>
  <c r="E11" i="2"/>
  <c r="E32" i="2"/>
  <c r="F38" i="1"/>
  <c r="F35" i="1"/>
  <c r="F36" i="1"/>
  <c r="F37" i="1"/>
  <c r="F34" i="1"/>
  <c r="F33" i="1"/>
  <c r="E62" i="1"/>
  <c r="E63" i="1"/>
  <c r="E61" i="1"/>
  <c r="E60" i="1"/>
  <c r="E53" i="1"/>
  <c r="E54" i="1"/>
  <c r="E55" i="1"/>
  <c r="E56" i="1"/>
  <c r="E57" i="1"/>
  <c r="E51" i="1"/>
  <c r="F40" i="1"/>
  <c r="F41" i="1"/>
  <c r="F32" i="1"/>
  <c r="F42" i="1"/>
  <c r="E66" i="1"/>
  <c r="E65" i="1"/>
  <c r="Q70" i="1"/>
  <c r="R70" i="1"/>
  <c r="F31" i="1"/>
  <c r="E59" i="1"/>
  <c r="P70" i="1"/>
  <c r="O70" i="1"/>
  <c r="N70" i="1"/>
  <c r="M70" i="1"/>
  <c r="L70" i="1"/>
  <c r="K70" i="1"/>
  <c r="J70" i="1"/>
  <c r="I70" i="1"/>
  <c r="H70" i="1"/>
  <c r="E69" i="1"/>
  <c r="E68" i="1"/>
  <c r="E67" i="1"/>
  <c r="E64" i="1"/>
  <c r="E58" i="1"/>
  <c r="E52" i="1"/>
  <c r="E50" i="1"/>
  <c r="S70" i="1"/>
  <c r="S71" i="1"/>
  <c r="F39" i="1"/>
  <c r="F30" i="1"/>
  <c r="F29" i="1"/>
  <c r="F28" i="1"/>
  <c r="F27" i="1"/>
  <c r="F26" i="1"/>
  <c r="F14" i="1"/>
  <c r="F10" i="1"/>
  <c r="F15" i="1"/>
  <c r="F43" i="1"/>
  <c r="E49" i="1"/>
  <c r="E70" i="1"/>
  <c r="D70" i="1"/>
  <c r="B74" i="1"/>
  <c r="D21" i="1"/>
  <c r="D43" i="1"/>
  <c r="D77" i="1"/>
  <c r="T70" i="1"/>
  <c r="T71" i="1"/>
  <c r="D15" i="1"/>
  <c r="D75" i="1"/>
  <c r="D78" i="1"/>
  <c r="C14" i="3"/>
  <c r="D76" i="1"/>
  <c r="C15" i="3"/>
  <c r="D74" i="1"/>
  <c r="U70" i="1"/>
  <c r="U71" i="1"/>
  <c r="W70" i="1"/>
  <c r="W71" i="1"/>
  <c r="V70" i="1"/>
  <c r="V71" i="1"/>
  <c r="C16" i="3"/>
  <c r="D80" i="1"/>
  <c r="C3" i="3"/>
  <c r="E12" i="3"/>
  <c r="X70" i="1"/>
  <c r="X71" i="1"/>
  <c r="D16" i="3"/>
  <c r="Y70" i="1"/>
  <c r="Y71" i="1"/>
</calcChain>
</file>

<file path=xl/comments1.xml><?xml version="1.0" encoding="utf-8"?>
<comments xmlns="http://schemas.openxmlformats.org/spreadsheetml/2006/main">
  <authors>
    <author>Caraveo, Rafael</author>
  </authors>
  <commentList>
    <comment ref="A9" authorId="0">
      <text>
        <r>
          <rPr>
            <sz val="9"/>
            <color indexed="81"/>
            <rFont val="Tahoma"/>
            <family val="2"/>
          </rPr>
          <t xml:space="preserve">These costs will be invoiced upon contract execution or depending upon the payment terms agreed to.  These are non-refundable.  OSP will invoice Industry Sponsor if need be.
</t>
        </r>
      </text>
    </comment>
    <comment ref="E9" authorId="0">
      <text>
        <r>
          <rPr>
            <sz val="9"/>
            <color indexed="81"/>
            <rFont val="Tahoma"/>
            <family val="2"/>
          </rPr>
          <t>If you enter "yes" into the cell, then it automatically will add the TTUHSC EP 25% overhead rate to the cost.  Conversely, if you enter "no" into the cell, then the TTUHSC EP 25% overhead rate will not be calculated.</t>
        </r>
      </text>
    </comment>
    <comment ref="A10" authorId="0">
      <text>
        <r>
          <rPr>
            <sz val="9"/>
            <color indexed="81"/>
            <rFont val="Tahoma"/>
            <family val="2"/>
          </rPr>
          <t>The information in these cells can be changed, if need be.</t>
        </r>
      </text>
    </comment>
    <comment ref="A18" authorId="0">
      <text>
        <r>
          <rPr>
            <sz val="9"/>
            <color indexed="81"/>
            <rFont val="Tahoma"/>
            <family val="2"/>
          </rPr>
          <t xml:space="preserve">To be invoiced by IRB/pass through
</t>
        </r>
      </text>
    </comment>
    <comment ref="D20" authorId="0">
      <text>
        <r>
          <rPr>
            <b/>
            <sz val="9"/>
            <color indexed="81"/>
            <rFont val="Tahoma"/>
            <family val="2"/>
          </rPr>
          <t xml:space="preserve">The frequency of the IRB Continuing Review Fee will be dependent on the risk level assigned to the study by the IRB.  </t>
        </r>
        <r>
          <rPr>
            <sz val="9"/>
            <color indexed="81"/>
            <rFont val="Tahoma"/>
            <family val="2"/>
          </rPr>
          <t xml:space="preserve">
</t>
        </r>
      </text>
    </comment>
    <comment ref="A24" authorId="0">
      <text>
        <r>
          <rPr>
            <sz val="9"/>
            <color indexed="81"/>
            <rFont val="Tahoma"/>
            <family val="2"/>
          </rPr>
          <t xml:space="preserve">The information in these cells  should be changed to match the criteria in your study.  Typically these costs will be invoiced once they occur.
</t>
        </r>
      </text>
    </comment>
    <comment ref="E24" authorId="0">
      <text>
        <r>
          <rPr>
            <sz val="9"/>
            <color indexed="81"/>
            <rFont val="Tahoma"/>
            <family val="2"/>
          </rPr>
          <t>If you enter "yes" into the cell, then it automatically will add the TTUHSC EP 25% overhead rate to the cost.  Conversely, if you enter "no" into the cell, then the TTUHSC EP 25% overhead rate will not be calculated.</t>
        </r>
      </text>
    </comment>
    <comment ref="A45" authorId="0">
      <text>
        <r>
          <rPr>
            <sz val="9"/>
            <color indexed="81"/>
            <rFont val="Tahoma"/>
            <family val="2"/>
          </rPr>
          <t xml:space="preserve">The particpating Department will be responsible for invoicing these costs.  
</t>
        </r>
      </text>
    </comment>
    <comment ref="G46" authorId="0">
      <text>
        <r>
          <rPr>
            <sz val="9"/>
            <color indexed="81"/>
            <rFont val="Tahoma"/>
            <family val="2"/>
          </rPr>
          <t xml:space="preserve">Insert number of occurrence for each activity by entering a "1."  Do not enter the amount of time it will take to complete an activity. 
</t>
        </r>
      </text>
    </comment>
    <comment ref="A47" authorId="0">
      <text>
        <r>
          <rPr>
            <b/>
            <sz val="9"/>
            <color indexed="81"/>
            <rFont val="Tahoma"/>
            <family val="2"/>
          </rPr>
          <t>The information in these cells can be changed to match the criteria in your study.</t>
        </r>
      </text>
    </comment>
    <comment ref="F47" authorId="0">
      <text>
        <r>
          <rPr>
            <sz val="9"/>
            <color indexed="81"/>
            <rFont val="Tahoma"/>
            <family val="2"/>
          </rPr>
          <t xml:space="preserve">Select the person responsible for completing this task. 
</t>
        </r>
      </text>
    </comment>
    <comment ref="Q71" authorId="0">
      <text>
        <r>
          <rPr>
            <sz val="9"/>
            <color indexed="81"/>
            <rFont val="Tahoma"/>
            <family val="2"/>
          </rPr>
          <t xml:space="preserve">The term 'percent effort' is being used for budgetary purposes only, and does not at all reflect what the computed percent effort may or may not be on ecrt.
</t>
        </r>
      </text>
    </comment>
    <comment ref="C73" authorId="0">
      <text>
        <r>
          <rPr>
            <sz val="9"/>
            <color indexed="81"/>
            <rFont val="Tahoma"/>
            <family val="2"/>
          </rPr>
          <t xml:space="preserve">Enter the number of paitents your study will be recruiting.
</t>
        </r>
      </text>
    </comment>
  </commentList>
</comments>
</file>

<file path=xl/comments2.xml><?xml version="1.0" encoding="utf-8"?>
<comments xmlns="http://schemas.openxmlformats.org/spreadsheetml/2006/main">
  <authors>
    <author>Caraveo, Rafael</author>
  </authors>
  <commentList>
    <comment ref="A7" authorId="0">
      <text>
        <r>
          <rPr>
            <sz val="9"/>
            <color indexed="81"/>
            <rFont val="Tahoma"/>
            <family val="2"/>
          </rPr>
          <t xml:space="preserve">The particpating Department will be responsible for invoicing these costs.  
</t>
        </r>
      </text>
    </comment>
    <comment ref="G8" authorId="0">
      <text>
        <r>
          <rPr>
            <sz val="9"/>
            <color indexed="81"/>
            <rFont val="Tahoma"/>
            <family val="2"/>
          </rPr>
          <t xml:space="preserve">Select the person responsible for completing this task. 
</t>
        </r>
      </text>
    </comment>
    <comment ref="H8" authorId="0">
      <text>
        <r>
          <rPr>
            <sz val="9"/>
            <color indexed="81"/>
            <rFont val="Tahoma"/>
            <family val="2"/>
          </rPr>
          <t xml:space="preserve">Insert number of occurrence for each activity by entering a "1."  Do not enter the amount of time it will take to complete an activity. 
</t>
        </r>
      </text>
    </comment>
  </commentList>
</comments>
</file>

<file path=xl/sharedStrings.xml><?xml version="1.0" encoding="utf-8"?>
<sst xmlns="http://schemas.openxmlformats.org/spreadsheetml/2006/main" count="173" uniqueCount="92">
  <si>
    <t>Texas Tech University Health Sciences Center El Paso</t>
  </si>
  <si>
    <t>Principal Investigator:</t>
  </si>
  <si>
    <t>Study Coordinator:</t>
  </si>
  <si>
    <t>Sponsor:</t>
  </si>
  <si>
    <t>Title:</t>
  </si>
  <si>
    <t>IRB Number:</t>
  </si>
  <si>
    <t>START UP BUDGET</t>
  </si>
  <si>
    <t>COST PER UNIT</t>
  </si>
  <si>
    <t>UNITS</t>
  </si>
  <si>
    <t>TOTAL COST</t>
  </si>
  <si>
    <t>Total</t>
  </si>
  <si>
    <t>*</t>
  </si>
  <si>
    <t>FIXED STUDY BUDGET</t>
  </si>
  <si>
    <t>PER SUBJECT BUDGET</t>
  </si>
  <si>
    <t>Procedure\Labs\Activities</t>
  </si>
  <si>
    <t xml:space="preserve">Staff Responsible </t>
  </si>
  <si>
    <t>TIMELINE</t>
  </si>
  <si>
    <t>Total Hours</t>
  </si>
  <si>
    <t>PI</t>
  </si>
  <si>
    <t>Study Coordinator</t>
  </si>
  <si>
    <t>Co-Investigator</t>
  </si>
  <si>
    <t>Other Provider</t>
  </si>
  <si>
    <t>Nurse</t>
  </si>
  <si>
    <t>Total No. of Staff Hours</t>
  </si>
  <si>
    <t>Percent Effort</t>
  </si>
  <si>
    <t>STUDY BUDGET</t>
  </si>
  <si>
    <t>Per Subject</t>
  </si>
  <si>
    <t># Ppts</t>
  </si>
  <si>
    <t xml:space="preserve">TOTAL </t>
  </si>
  <si>
    <t>TTUHSC OVERHEAD 25%</t>
  </si>
  <si>
    <t>(PASS THROUGH)</t>
  </si>
  <si>
    <t>*Note: Startup Charges are nonrefundable</t>
  </si>
  <si>
    <t>Clerical Staff</t>
  </si>
  <si>
    <t>Technical Staff</t>
  </si>
  <si>
    <t>INITIAL IRB REVIEW FEE</t>
  </si>
  <si>
    <t>Visit 1 Screening</t>
  </si>
  <si>
    <t>Visit 2 Day 1</t>
  </si>
  <si>
    <t>Visit 3 Day 2</t>
  </si>
  <si>
    <t>Visit 4 Day 3</t>
  </si>
  <si>
    <t>Visit 5 Day 7 +/- 1 day</t>
  </si>
  <si>
    <t>Visit 8 Day 21 +/- 1 day</t>
  </si>
  <si>
    <t>Visit 7 Day 14 +/- 1 day</t>
  </si>
  <si>
    <t>Visit 9 Day 29 +/- 1 day</t>
  </si>
  <si>
    <t>Physician Fee</t>
  </si>
  <si>
    <t>Study Cooordinator Fee</t>
  </si>
  <si>
    <t>Visit 6 Day 10 +/- 1 day</t>
  </si>
  <si>
    <t>Visit 10       3 months +/- 5 days</t>
  </si>
  <si>
    <t>Cost</t>
  </si>
  <si>
    <t>Per Visit with OH</t>
  </si>
  <si>
    <t>TOTAL COST PLUS OH (25%)</t>
  </si>
  <si>
    <t>TOTAL COST PLUS OH</t>
  </si>
  <si>
    <t>Subject to Overhead? Yes/No</t>
  </si>
  <si>
    <t>IRB FEES</t>
  </si>
  <si>
    <t>TOTAL PER SUBJECT (Excluding OH)</t>
  </si>
  <si>
    <t>FIXED COSTS (Excluding OH)</t>
  </si>
  <si>
    <t>IRB FEES (No Overhead; Pass-through)</t>
  </si>
  <si>
    <t>START UP COSTS (Excluding OH)</t>
  </si>
  <si>
    <t>Budget Account Code</t>
  </si>
  <si>
    <t>BAC Description</t>
  </si>
  <si>
    <t>Amount</t>
  </si>
  <si>
    <t>Private Gifts/Grants/Contracts</t>
  </si>
  <si>
    <t>Faculty Salaries</t>
  </si>
  <si>
    <t>Staff Salaries</t>
  </si>
  <si>
    <t>Payroll Related Costs (Fringes)</t>
  </si>
  <si>
    <t>Maintenance and Operations</t>
  </si>
  <si>
    <t>Facilities and Admin (Overhead)</t>
  </si>
  <si>
    <t>Internal Purchases Out</t>
  </si>
  <si>
    <r>
      <t xml:space="preserve">Must Equal </t>
    </r>
    <r>
      <rPr>
        <sz val="11"/>
        <color theme="1"/>
        <rFont val="Calibri"/>
        <family val="2"/>
      </rPr>
      <t>→</t>
    </r>
  </si>
  <si>
    <t>Subtotal</t>
  </si>
  <si>
    <t>Total Expenses</t>
  </si>
  <si>
    <t>REVENUE BUDGET</t>
  </si>
  <si>
    <t>EXPENSE BUDGET</t>
  </si>
  <si>
    <t>Cost Plus OH (25%)</t>
  </si>
  <si>
    <t>Yes</t>
  </si>
  <si>
    <t>Startup Fee</t>
  </si>
  <si>
    <t>*Note: Once fund has been established, proceed with establishing the budget on the new fund by submitting a budget revision, option 3 (budget of revenue), through the Budget Revision System.</t>
  </si>
  <si>
    <t>Baseline</t>
  </si>
  <si>
    <t>Visit 1</t>
  </si>
  <si>
    <t>Visit2</t>
  </si>
  <si>
    <t>Visit 3</t>
  </si>
  <si>
    <t>Visit 4</t>
  </si>
  <si>
    <t>Visit 5</t>
  </si>
  <si>
    <t>Visit 6</t>
  </si>
  <si>
    <t>Visit 7</t>
  </si>
  <si>
    <t>Visit 8</t>
  </si>
  <si>
    <t>Visit 9</t>
  </si>
  <si>
    <t>Visit 10</t>
  </si>
  <si>
    <t>Visit 11</t>
  </si>
  <si>
    <t>ESTIMATED STUDY GRAND TOTAL</t>
  </si>
  <si>
    <t>Internal Clincial Trial Budget Worksheet</t>
  </si>
  <si>
    <t>**IRB Continuing Review Fee will be charged per occurrence.</t>
  </si>
  <si>
    <t>IRB CONTINUING REVIEW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</si>
</sst>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_);[Red]\(&quot;$&quot;#,##0.00\)"/>
    <numFmt numFmtId="165" formatCode="_(* #,##0.00_);_(* \(#,##0.00\);_(* &quot;-&quot;??_);_(@_)"/>
    <numFmt numFmtId="166" formatCode="&quot;$&quot;#,##0.00"/>
  </numFmts>
  <fonts count="19" x14ac:knownFonts="1">
    <font>
      <sz val="11"/>
      <color theme="1"/>
      <name val="Calibri"/>
      <family val="2"/>
      <scheme val="minor"/>
    </font>
    <font>
      <sz val="11"/>
      <color theme="1"/>
      <name val="Calibri"/>
      <family val="2"/>
      <scheme val="minor"/>
    </font>
    <font>
      <i/>
      <sz val="10"/>
      <name val="Geneva"/>
    </font>
    <font>
      <b/>
      <sz val="18"/>
      <name val="Geneva"/>
    </font>
    <font>
      <sz val="18"/>
      <name val="Geneva"/>
    </font>
    <font>
      <b/>
      <i/>
      <sz val="10"/>
      <name val="Geneva"/>
    </font>
    <font>
      <b/>
      <sz val="10"/>
      <name val="Geneva"/>
    </font>
    <font>
      <sz val="10"/>
      <name val="Geneva"/>
    </font>
    <font>
      <u/>
      <sz val="10"/>
      <name val="Geneva"/>
    </font>
    <font>
      <b/>
      <sz val="12"/>
      <name val="Geneva"/>
    </font>
    <font>
      <sz val="12"/>
      <name val="Geneva"/>
    </font>
    <font>
      <b/>
      <sz val="11"/>
      <name val="Geneva"/>
    </font>
    <font>
      <sz val="10"/>
      <color indexed="50"/>
      <name val="Geneva"/>
    </font>
    <font>
      <sz val="9"/>
      <color indexed="81"/>
      <name val="Tahoma"/>
      <family val="2"/>
    </font>
    <font>
      <b/>
      <sz val="9"/>
      <color indexed="81"/>
      <name val="Tahoma"/>
      <family val="2"/>
    </font>
    <font>
      <b/>
      <sz val="11"/>
      <color theme="1"/>
      <name val="Calibri"/>
      <family val="2"/>
      <scheme val="minor"/>
    </font>
    <font>
      <sz val="11"/>
      <color theme="1"/>
      <name val="Calibri"/>
      <family val="2"/>
    </font>
    <font>
      <b/>
      <sz val="11"/>
      <color rgb="FFFF0000"/>
      <name val="Calibri"/>
      <family val="2"/>
      <scheme val="minor"/>
    </font>
    <font>
      <b/>
      <sz val="16"/>
      <name val="Geneva"/>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5" tint="0.59999389629810485"/>
        <bgColor indexed="64"/>
      </patternFill>
    </fill>
  </fills>
  <borders count="31">
    <border>
      <left/>
      <right/>
      <top/>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double">
        <color auto="1"/>
      </bottom>
      <diagonal/>
    </border>
    <border>
      <left style="thin">
        <color auto="1"/>
      </left>
      <right style="thin">
        <color auto="1"/>
      </right>
      <top/>
      <bottom style="double">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double">
        <color auto="1"/>
      </top>
      <bottom style="double">
        <color auto="1"/>
      </bottom>
      <diagonal/>
    </border>
    <border>
      <left/>
      <right/>
      <top/>
      <bottom style="double">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double">
        <color auto="1"/>
      </bottom>
      <diagonal/>
    </border>
    <border>
      <left/>
      <right style="thin">
        <color auto="1"/>
      </right>
      <top/>
      <bottom style="double">
        <color auto="1"/>
      </bottom>
      <diagonal/>
    </border>
  </borders>
  <cellStyleXfs count="2">
    <xf numFmtId="0" fontId="0" fillId="0" borderId="0"/>
    <xf numFmtId="165" fontId="1" fillId="0" borderId="0" applyFont="0" applyFill="0" applyBorder="0" applyAlignment="0" applyProtection="0"/>
  </cellStyleXfs>
  <cellXfs count="158">
    <xf numFmtId="0" fontId="0" fillId="0" borderId="0" xfId="0"/>
    <xf numFmtId="0" fontId="2" fillId="0" borderId="0" xfId="0" applyFont="1"/>
    <xf numFmtId="0" fontId="0" fillId="0" borderId="0" xfId="0" applyAlignment="1">
      <alignment horizontal="right"/>
    </xf>
    <xf numFmtId="0" fontId="5" fillId="0" borderId="0" xfId="0" applyFont="1" applyAlignment="1">
      <alignment wrapText="1"/>
    </xf>
    <xf numFmtId="0" fontId="0" fillId="3" borderId="2" xfId="0" applyFill="1" applyBorder="1"/>
    <xf numFmtId="0" fontId="0" fillId="0" borderId="3" xfId="0" applyFill="1" applyBorder="1"/>
    <xf numFmtId="166" fontId="0" fillId="0" borderId="3" xfId="0" applyNumberFormat="1" applyFill="1" applyBorder="1"/>
    <xf numFmtId="0" fontId="0" fillId="3" borderId="6" xfId="0" applyFill="1" applyBorder="1"/>
    <xf numFmtId="0" fontId="0" fillId="3" borderId="7" xfId="0" applyFill="1" applyBorder="1"/>
    <xf numFmtId="166" fontId="6" fillId="3" borderId="6" xfId="0" applyNumberFormat="1" applyFont="1" applyFill="1" applyBorder="1"/>
    <xf numFmtId="2" fontId="2" fillId="0" borderId="0" xfId="0" applyNumberFormat="1" applyFont="1"/>
    <xf numFmtId="0" fontId="6" fillId="3" borderId="2" xfId="0" applyFont="1" applyFill="1" applyBorder="1"/>
    <xf numFmtId="166" fontId="0" fillId="0" borderId="4" xfId="0" applyNumberFormat="1" applyBorder="1"/>
    <xf numFmtId="0" fontId="0" fillId="0" borderId="3" xfId="0" applyBorder="1"/>
    <xf numFmtId="0" fontId="6" fillId="3" borderId="3" xfId="0" applyFont="1" applyFill="1" applyBorder="1"/>
    <xf numFmtId="0" fontId="0" fillId="3" borderId="3" xfId="0" applyFill="1" applyBorder="1"/>
    <xf numFmtId="166" fontId="6" fillId="3" borderId="3" xfId="0" applyNumberFormat="1" applyFont="1" applyFill="1" applyBorder="1"/>
    <xf numFmtId="0" fontId="0" fillId="0" borderId="8" xfId="0" applyBorder="1"/>
    <xf numFmtId="0" fontId="6" fillId="0" borderId="8" xfId="0" applyFont="1" applyBorder="1"/>
    <xf numFmtId="166" fontId="0" fillId="0" borderId="5" xfId="0" applyNumberFormat="1" applyFill="1" applyBorder="1"/>
    <xf numFmtId="166" fontId="6" fillId="3" borderId="7" xfId="1" applyNumberFormat="1" applyFont="1" applyFill="1" applyBorder="1"/>
    <xf numFmtId="0" fontId="0" fillId="0" borderId="9" xfId="0" applyFill="1" applyBorder="1"/>
    <xf numFmtId="0" fontId="0" fillId="0" borderId="0" xfId="0" applyFill="1" applyBorder="1"/>
    <xf numFmtId="38" fontId="0" fillId="0" borderId="0" xfId="1" applyNumberFormat="1" applyFont="1" applyFill="1" applyBorder="1"/>
    <xf numFmtId="0" fontId="0" fillId="0" borderId="0" xfId="0" applyBorder="1"/>
    <xf numFmtId="0" fontId="6" fillId="0" borderId="0" xfId="0" applyFont="1"/>
    <xf numFmtId="0" fontId="0" fillId="3" borderId="10" xfId="0" applyFill="1" applyBorder="1"/>
    <xf numFmtId="0" fontId="0" fillId="3" borderId="4" xfId="0" applyFill="1" applyBorder="1"/>
    <xf numFmtId="0" fontId="0" fillId="3" borderId="4" xfId="0" applyFill="1" applyBorder="1" applyAlignment="1">
      <alignment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10" xfId="0" applyBorder="1"/>
    <xf numFmtId="166" fontId="0" fillId="0" borderId="3" xfId="0" applyNumberFormat="1" applyBorder="1"/>
    <xf numFmtId="166" fontId="0" fillId="0" borderId="10" xfId="0" applyNumberFormat="1" applyBorder="1"/>
    <xf numFmtId="2" fontId="0" fillId="0" borderId="3" xfId="0" applyNumberFormat="1" applyBorder="1" applyAlignment="1">
      <alignment horizontal="center"/>
    </xf>
    <xf numFmtId="164" fontId="6" fillId="0" borderId="14" xfId="1" applyNumberFormat="1" applyFont="1" applyFill="1" applyBorder="1" applyAlignment="1">
      <alignment vertical="center"/>
    </xf>
    <xf numFmtId="0" fontId="0" fillId="0" borderId="17" xfId="0" applyBorder="1" applyAlignment="1">
      <alignment wrapText="1"/>
    </xf>
    <xf numFmtId="0" fontId="0" fillId="0" borderId="18" xfId="0" applyBorder="1" applyAlignment="1">
      <alignment horizontal="center" vertical="center"/>
    </xf>
    <xf numFmtId="0" fontId="0" fillId="0" borderId="19" xfId="0" applyBorder="1" applyAlignment="1">
      <alignment horizontal="center" vertical="center"/>
    </xf>
    <xf numFmtId="2" fontId="0" fillId="0" borderId="20" xfId="0" applyNumberFormat="1" applyBorder="1" applyAlignment="1">
      <alignment horizontal="center" vertical="center"/>
    </xf>
    <xf numFmtId="10" fontId="0" fillId="2" borderId="17" xfId="0" applyNumberFormat="1" applyFill="1" applyBorder="1" applyAlignment="1">
      <alignment horizontal="center"/>
    </xf>
    <xf numFmtId="0" fontId="6" fillId="0" borderId="0" xfId="0" applyFont="1" applyAlignment="1">
      <alignment horizontal="center"/>
    </xf>
    <xf numFmtId="0" fontId="0" fillId="0" borderId="0" xfId="0" applyAlignment="1">
      <alignment wrapText="1"/>
    </xf>
    <xf numFmtId="0" fontId="6" fillId="0" borderId="0" xfId="0" applyFont="1" applyBorder="1" applyAlignment="1">
      <alignment horizontal="right"/>
    </xf>
    <xf numFmtId="4" fontId="0" fillId="0" borderId="0" xfId="0" applyNumberFormat="1" applyBorder="1"/>
    <xf numFmtId="3" fontId="0" fillId="0" borderId="0" xfId="0" applyNumberFormat="1" applyBorder="1"/>
    <xf numFmtId="3" fontId="0" fillId="0" borderId="0" xfId="0" applyNumberFormat="1"/>
    <xf numFmtId="2" fontId="0" fillId="0" borderId="0" xfId="0" applyNumberFormat="1" applyBorder="1"/>
    <xf numFmtId="0" fontId="6" fillId="0" borderId="0" xfId="0" applyFont="1" applyBorder="1"/>
    <xf numFmtId="0" fontId="6" fillId="0" borderId="0" xfId="0" applyFont="1" applyAlignment="1">
      <alignment horizontal="right"/>
    </xf>
    <xf numFmtId="165" fontId="0" fillId="0" borderId="0" xfId="1" applyFont="1"/>
    <xf numFmtId="3" fontId="8" fillId="0" borderId="0" xfId="0" applyNumberFormat="1" applyFont="1"/>
    <xf numFmtId="0" fontId="9" fillId="0" borderId="0" xfId="0" applyFont="1" applyAlignment="1">
      <alignment horizontal="right"/>
    </xf>
    <xf numFmtId="3" fontId="7" fillId="0" borderId="0" xfId="0" applyNumberFormat="1" applyFont="1"/>
    <xf numFmtId="3" fontId="6" fillId="0" borderId="0" xfId="0" applyNumberFormat="1" applyFont="1"/>
    <xf numFmtId="0" fontId="11" fillId="4" borderId="0" xfId="0" applyFont="1" applyFill="1"/>
    <xf numFmtId="0" fontId="12" fillId="0" borderId="0" xfId="0" applyFont="1" applyAlignment="1">
      <alignment wrapText="1"/>
    </xf>
    <xf numFmtId="0" fontId="0" fillId="0" borderId="10" xfId="0" applyBorder="1" applyAlignment="1">
      <alignment wrapText="1"/>
    </xf>
    <xf numFmtId="166" fontId="0" fillId="0" borderId="10" xfId="0" applyNumberFormat="1" applyBorder="1" applyAlignment="1">
      <alignment vertical="center"/>
    </xf>
    <xf numFmtId="0" fontId="0" fillId="3" borderId="4" xfId="0" applyFill="1" applyBorder="1" applyAlignment="1">
      <alignment vertical="center" wrapText="1"/>
    </xf>
    <xf numFmtId="0" fontId="0" fillId="0" borderId="3" xfId="0" applyFill="1" applyBorder="1" applyAlignment="1">
      <alignment wrapText="1"/>
    </xf>
    <xf numFmtId="166" fontId="0" fillId="0" borderId="10" xfId="0" applyNumberFormat="1" applyFill="1" applyBorder="1"/>
    <xf numFmtId="166" fontId="0" fillId="0" borderId="10" xfId="0" applyNumberFormat="1" applyFill="1" applyBorder="1" applyAlignment="1">
      <alignment vertical="center"/>
    </xf>
    <xf numFmtId="0" fontId="0" fillId="0" borderId="0" xfId="0" applyAlignment="1">
      <alignment horizontal="center"/>
    </xf>
    <xf numFmtId="0" fontId="15" fillId="3" borderId="4" xfId="0" applyFont="1" applyFill="1" applyBorder="1" applyAlignment="1">
      <alignment vertical="center" wrapText="1"/>
    </xf>
    <xf numFmtId="166" fontId="0" fillId="0" borderId="0" xfId="0" applyNumberFormat="1"/>
    <xf numFmtId="166" fontId="15" fillId="0" borderId="0" xfId="0" applyNumberFormat="1" applyFont="1" applyAlignment="1">
      <alignment horizontal="center"/>
    </xf>
    <xf numFmtId="166" fontId="15" fillId="3" borderId="17" xfId="0" applyNumberFormat="1" applyFont="1" applyFill="1" applyBorder="1" applyAlignment="1">
      <alignment horizontal="center" vertical="center"/>
    </xf>
    <xf numFmtId="166" fontId="15" fillId="3" borderId="18" xfId="0" applyNumberFormat="1" applyFont="1" applyFill="1" applyBorder="1" applyAlignment="1">
      <alignment horizontal="center" vertical="center"/>
    </xf>
    <xf numFmtId="166" fontId="15" fillId="3" borderId="23" xfId="0" applyNumberFormat="1" applyFont="1" applyFill="1" applyBorder="1" applyAlignment="1">
      <alignment horizontal="center" vertical="center"/>
    </xf>
    <xf numFmtId="0" fontId="15" fillId="3" borderId="2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5" fillId="3" borderId="5" xfId="0" applyFont="1" applyFill="1" applyBorder="1" applyAlignment="1">
      <alignment horizontal="center" vertical="center" wrapText="1"/>
    </xf>
    <xf numFmtId="0" fontId="15" fillId="3" borderId="10" xfId="0" applyFont="1" applyFill="1" applyBorder="1" applyAlignment="1">
      <alignment horizontal="center" vertical="center"/>
    </xf>
    <xf numFmtId="166" fontId="0" fillId="0" borderId="2" xfId="0" applyNumberFormat="1" applyBorder="1"/>
    <xf numFmtId="164" fontId="6" fillId="0" borderId="24" xfId="1" applyNumberFormat="1" applyFont="1" applyFill="1" applyBorder="1" applyAlignment="1">
      <alignment vertical="center"/>
    </xf>
    <xf numFmtId="0" fontId="0" fillId="0" borderId="3" xfId="0" applyBorder="1" applyAlignment="1">
      <alignment horizontal="right"/>
    </xf>
    <xf numFmtId="0" fontId="0" fillId="0" borderId="3" xfId="0" applyBorder="1" applyAlignment="1">
      <alignment horizontal="right" vertical="center"/>
    </xf>
    <xf numFmtId="166" fontId="0" fillId="5" borderId="3" xfId="0" applyNumberFormat="1" applyFill="1" applyBorder="1"/>
    <xf numFmtId="166" fontId="0" fillId="5" borderId="13" xfId="0" applyNumberFormat="1" applyFill="1" applyBorder="1"/>
    <xf numFmtId="166" fontId="0" fillId="5" borderId="5" xfId="0" applyNumberFormat="1" applyFill="1" applyBorder="1"/>
    <xf numFmtId="166" fontId="0" fillId="5" borderId="3" xfId="0" applyNumberFormat="1" applyFill="1" applyBorder="1" applyAlignment="1">
      <alignment vertical="center"/>
    </xf>
    <xf numFmtId="166" fontId="0" fillId="5" borderId="10" xfId="0" applyNumberFormat="1" applyFill="1" applyBorder="1" applyAlignment="1">
      <alignment vertical="center"/>
    </xf>
    <xf numFmtId="0" fontId="0" fillId="5" borderId="10" xfId="0" applyFill="1" applyBorder="1"/>
    <xf numFmtId="0" fontId="0" fillId="5" borderId="10" xfId="0" applyFill="1" applyBorder="1" applyAlignment="1">
      <alignment vertical="center"/>
    </xf>
    <xf numFmtId="0" fontId="0" fillId="5" borderId="3" xfId="0" applyFill="1" applyBorder="1"/>
    <xf numFmtId="0" fontId="0" fillId="5" borderId="3" xfId="0" applyFill="1" applyBorder="1" applyAlignment="1">
      <alignment vertical="center"/>
    </xf>
    <xf numFmtId="166" fontId="0" fillId="5" borderId="3" xfId="0" applyNumberFormat="1" applyFill="1" applyBorder="1" applyAlignment="1">
      <alignment horizontal="center" vertical="center"/>
    </xf>
    <xf numFmtId="166" fontId="0" fillId="5" borderId="10" xfId="0" applyNumberFormat="1" applyFill="1" applyBorder="1" applyAlignment="1">
      <alignment horizontal="center" vertical="center"/>
    </xf>
    <xf numFmtId="0" fontId="0" fillId="5" borderId="5" xfId="0" applyFill="1" applyBorder="1"/>
    <xf numFmtId="0" fontId="0" fillId="5" borderId="3" xfId="0" applyFill="1" applyBorder="1" applyAlignment="1">
      <alignment wrapText="1"/>
    </xf>
    <xf numFmtId="0" fontId="0" fillId="5" borderId="4" xfId="0" applyFill="1" applyBorder="1"/>
    <xf numFmtId="0" fontId="6" fillId="5" borderId="4" xfId="0" applyFont="1" applyFill="1" applyBorder="1"/>
    <xf numFmtId="166" fontId="0" fillId="5" borderId="4" xfId="0" applyNumberFormat="1" applyFill="1" applyBorder="1"/>
    <xf numFmtId="0" fontId="6" fillId="5" borderId="3" xfId="0" applyFont="1" applyFill="1" applyBorder="1"/>
    <xf numFmtId="0" fontId="0" fillId="3" borderId="10" xfId="0" applyFill="1" applyBorder="1" applyAlignment="1">
      <alignment vertical="center" wrapText="1"/>
    </xf>
    <xf numFmtId="3" fontId="9" fillId="0" borderId="0" xfId="0" applyNumberFormat="1" applyFont="1" applyBorder="1"/>
    <xf numFmtId="166" fontId="0" fillId="0" borderId="2" xfId="0" applyNumberFormat="1" applyBorder="1" applyAlignment="1">
      <alignment vertical="center"/>
    </xf>
    <xf numFmtId="166" fontId="6" fillId="3" borderId="3" xfId="1" applyNumberFormat="1" applyFont="1" applyFill="1" applyBorder="1"/>
    <xf numFmtId="0" fontId="0" fillId="5" borderId="0" xfId="0" applyFill="1" applyBorder="1"/>
    <xf numFmtId="165" fontId="10" fillId="0" borderId="0" xfId="1" applyFont="1" applyBorder="1"/>
    <xf numFmtId="0" fontId="10" fillId="0" borderId="0" xfId="0" applyFont="1" applyBorder="1"/>
    <xf numFmtId="4" fontId="8" fillId="0" borderId="0" xfId="0" applyNumberFormat="1" applyFont="1"/>
    <xf numFmtId="4" fontId="9" fillId="0" borderId="25" xfId="0" applyNumberFormat="1" applyFont="1" applyBorder="1"/>
    <xf numFmtId="4" fontId="0" fillId="0" borderId="0" xfId="0" applyNumberFormat="1"/>
    <xf numFmtId="4" fontId="0" fillId="0" borderId="3" xfId="0" applyNumberFormat="1" applyBorder="1"/>
    <xf numFmtId="0" fontId="17" fillId="0" borderId="0" xfId="0" applyFont="1"/>
    <xf numFmtId="165" fontId="0" fillId="5" borderId="3" xfId="1" applyFont="1" applyFill="1" applyBorder="1"/>
    <xf numFmtId="165" fontId="0" fillId="0" borderId="3" xfId="1" applyFont="1" applyFill="1" applyBorder="1"/>
    <xf numFmtId="0" fontId="0" fillId="0" borderId="3" xfId="0" applyBorder="1" applyAlignment="1">
      <alignment horizontal="center"/>
    </xf>
    <xf numFmtId="0" fontId="15" fillId="0" borderId="0" xfId="0" applyFont="1"/>
    <xf numFmtId="0" fontId="15" fillId="0" borderId="3" xfId="0" applyFont="1" applyBorder="1"/>
    <xf numFmtId="165" fontId="15" fillId="0" borderId="2" xfId="1" applyFont="1" applyBorder="1"/>
    <xf numFmtId="4" fontId="15" fillId="0" borderId="3" xfId="0" applyNumberFormat="1" applyFont="1" applyBorder="1"/>
    <xf numFmtId="166" fontId="15" fillId="0" borderId="0" xfId="0" applyNumberFormat="1" applyFont="1" applyFill="1"/>
    <xf numFmtId="0" fontId="0" fillId="5" borderId="3" xfId="0" applyFill="1" applyBorder="1" applyAlignment="1">
      <alignment horizontal="center" vertical="center"/>
    </xf>
    <xf numFmtId="0" fontId="0" fillId="5" borderId="10" xfId="0" applyNumberFormat="1" applyFill="1" applyBorder="1" applyAlignment="1">
      <alignment horizontal="center" vertical="center"/>
    </xf>
    <xf numFmtId="2" fontId="0" fillId="0" borderId="3" xfId="0" applyNumberFormat="1" applyBorder="1" applyAlignment="1">
      <alignment horizontal="center" vertical="center"/>
    </xf>
    <xf numFmtId="0" fontId="6" fillId="3" borderId="3" xfId="0" applyFont="1" applyFill="1" applyBorder="1" applyAlignment="1">
      <alignment vertical="center"/>
    </xf>
    <xf numFmtId="0" fontId="6" fillId="3" borderId="1" xfId="0" applyFont="1" applyFill="1" applyBorder="1" applyAlignment="1">
      <alignment vertical="center"/>
    </xf>
    <xf numFmtId="0" fontId="15" fillId="3" borderId="2" xfId="0" applyFont="1" applyFill="1" applyBorder="1" applyAlignment="1">
      <alignment vertical="center"/>
    </xf>
    <xf numFmtId="0" fontId="15" fillId="3" borderId="2" xfId="0" applyFont="1" applyFill="1" applyBorder="1" applyAlignment="1">
      <alignment wrapText="1"/>
    </xf>
    <xf numFmtId="0" fontId="15" fillId="3" borderId="3" xfId="0" applyFont="1" applyFill="1" applyBorder="1" applyAlignment="1">
      <alignment vertical="center"/>
    </xf>
    <xf numFmtId="0" fontId="15" fillId="3" borderId="3" xfId="0" applyFont="1" applyFill="1" applyBorder="1" applyAlignment="1">
      <alignment wrapText="1"/>
    </xf>
    <xf numFmtId="166" fontId="0" fillId="5" borderId="2" xfId="0" applyNumberFormat="1" applyFill="1" applyBorder="1"/>
    <xf numFmtId="166" fontId="6" fillId="3" borderId="2" xfId="1" applyNumberFormat="1" applyFont="1" applyFill="1" applyBorder="1"/>
    <xf numFmtId="0" fontId="0" fillId="0" borderId="8" xfId="0" applyFill="1" applyBorder="1"/>
    <xf numFmtId="166" fontId="6" fillId="0" borderId="8" xfId="0" applyNumberFormat="1" applyFont="1" applyFill="1" applyBorder="1"/>
    <xf numFmtId="0" fontId="11" fillId="4" borderId="0" xfId="0" applyFont="1" applyFill="1" applyAlignment="1">
      <alignment wrapText="1"/>
    </xf>
    <xf numFmtId="166" fontId="0" fillId="5" borderId="27" xfId="0" applyNumberFormat="1" applyFill="1" applyBorder="1" applyAlignment="1">
      <alignment horizontal="center"/>
    </xf>
    <xf numFmtId="166" fontId="0" fillId="5" borderId="28" xfId="0" applyNumberFormat="1" applyFill="1" applyBorder="1" applyAlignment="1">
      <alignment horizontal="center"/>
    </xf>
    <xf numFmtId="0" fontId="0" fillId="3" borderId="29" xfId="0" applyFill="1" applyBorder="1" applyAlignment="1">
      <alignment horizontal="center"/>
    </xf>
    <xf numFmtId="0" fontId="0" fillId="3" borderId="30" xfId="0" applyFill="1" applyBorder="1" applyAlignment="1">
      <alignment horizontal="center"/>
    </xf>
    <xf numFmtId="0" fontId="6" fillId="2" borderId="3"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5" borderId="3"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6" fillId="0" borderId="14"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16" xfId="0" applyFont="1" applyFill="1" applyBorder="1" applyAlignment="1">
      <alignment horizontal="right" vertical="center"/>
    </xf>
    <xf numFmtId="0" fontId="0" fillId="5" borderId="3" xfId="0" applyFill="1" applyBorder="1" applyAlignment="1">
      <alignment horizontal="center" vertical="center" wrapText="1"/>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18" fillId="0" borderId="26" xfId="0" applyFont="1" applyBorder="1" applyAlignment="1">
      <alignment horizontal="center" vertical="top"/>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3" fillId="0" borderId="0" xfId="0" applyFont="1" applyAlignment="1">
      <alignment horizontal="left" vertical="center"/>
    </xf>
    <xf numFmtId="0" fontId="15" fillId="3" borderId="1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6" fillId="3" borderId="1" xfId="0" applyFont="1" applyFill="1" applyBorder="1" applyAlignment="1">
      <alignment horizontal="center"/>
    </xf>
    <xf numFmtId="0" fontId="6" fillId="3" borderId="11" xfId="0" applyFont="1" applyFill="1" applyBorder="1" applyAlignment="1">
      <alignment horizontal="center"/>
    </xf>
    <xf numFmtId="0" fontId="15" fillId="3" borderId="10" xfId="0" applyFont="1" applyFill="1" applyBorder="1" applyAlignment="1">
      <alignment horizontal="center" vertical="center"/>
    </xf>
    <xf numFmtId="0" fontId="15" fillId="3" borderId="5" xfId="0" applyFont="1" applyFill="1" applyBorder="1" applyAlignment="1">
      <alignment horizontal="center" vertical="center"/>
    </xf>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Y112"/>
  <sheetViews>
    <sheetView topLeftCell="A57" zoomScale="80" zoomScaleNormal="80" zoomScalePageLayoutView="80" workbookViewId="0">
      <selection activeCell="J91" sqref="J91"/>
    </sheetView>
  </sheetViews>
  <sheetFormatPr baseColWidth="10" defaultColWidth="11.5" defaultRowHeight="15" x14ac:dyDescent="0.2"/>
  <cols>
    <col min="1" max="1" width="44.83203125" customWidth="1"/>
    <col min="2" max="2" width="15.5" customWidth="1"/>
    <col min="3" max="3" width="8" customWidth="1"/>
    <col min="4" max="4" width="12.83203125" customWidth="1"/>
    <col min="5" max="5" width="13.83203125" customWidth="1"/>
    <col min="6" max="6" width="21" customWidth="1"/>
    <col min="7" max="7" width="9.6640625" customWidth="1"/>
    <col min="8" max="8" width="9.5" customWidth="1"/>
    <col min="9" max="9" width="8.5" customWidth="1"/>
    <col min="10" max="10" width="8.83203125" customWidth="1"/>
    <col min="11" max="11" width="8.6640625" customWidth="1"/>
    <col min="12" max="12" width="8.1640625" customWidth="1"/>
    <col min="13" max="13" width="9.83203125" customWidth="1"/>
    <col min="14" max="14" width="9.5" customWidth="1"/>
    <col min="15" max="15" width="10.5" customWidth="1"/>
    <col min="16" max="16" width="9.5" customWidth="1"/>
    <col min="17" max="18" width="8.5" customWidth="1"/>
    <col min="19" max="19" width="8.33203125" customWidth="1"/>
    <col min="20" max="20" width="12.83203125" customWidth="1"/>
    <col min="21" max="21" width="13.1640625" customWidth="1"/>
    <col min="23" max="23" width="13" bestFit="1" customWidth="1"/>
    <col min="24" max="24" width="13.33203125" customWidth="1"/>
    <col min="25" max="25" width="14.6640625" bestFit="1" customWidth="1"/>
    <col min="258" max="258" width="43.5" customWidth="1"/>
    <col min="259" max="259" width="15.5" customWidth="1"/>
    <col min="260" max="260" width="8" customWidth="1"/>
    <col min="261" max="261" width="12.83203125" customWidth="1"/>
    <col min="262" max="262" width="18.83203125" customWidth="1"/>
    <col min="263" max="263" width="9.6640625" customWidth="1"/>
    <col min="264" max="264" width="9.5" customWidth="1"/>
    <col min="265" max="265" width="8.5" customWidth="1"/>
    <col min="266" max="266" width="8.83203125" customWidth="1"/>
    <col min="267" max="267" width="8.6640625" customWidth="1"/>
    <col min="268" max="268" width="8.1640625" customWidth="1"/>
    <col min="269" max="270" width="7.6640625" customWidth="1"/>
    <col min="271" max="274" width="8.5" customWidth="1"/>
    <col min="275" max="275" width="8.33203125" customWidth="1"/>
    <col min="276" max="276" width="12.83203125" customWidth="1"/>
    <col min="277" max="277" width="13.1640625" customWidth="1"/>
    <col min="279" max="279" width="13" bestFit="1" customWidth="1"/>
    <col min="280" max="280" width="12.5" customWidth="1"/>
    <col min="514" max="514" width="43.5" customWidth="1"/>
    <col min="515" max="515" width="15.5" customWidth="1"/>
    <col min="516" max="516" width="8" customWidth="1"/>
    <col min="517" max="517" width="12.83203125" customWidth="1"/>
    <col min="518" max="518" width="18.83203125" customWidth="1"/>
    <col min="519" max="519" width="9.6640625" customWidth="1"/>
    <col min="520" max="520" width="9.5" customWidth="1"/>
    <col min="521" max="521" width="8.5" customWidth="1"/>
    <col min="522" max="522" width="8.83203125" customWidth="1"/>
    <col min="523" max="523" width="8.6640625" customWidth="1"/>
    <col min="524" max="524" width="8.1640625" customWidth="1"/>
    <col min="525" max="526" width="7.6640625" customWidth="1"/>
    <col min="527" max="530" width="8.5" customWidth="1"/>
    <col min="531" max="531" width="8.33203125" customWidth="1"/>
    <col min="532" max="532" width="12.83203125" customWidth="1"/>
    <col min="533" max="533" width="13.1640625" customWidth="1"/>
    <col min="535" max="535" width="13" bestFit="1" customWidth="1"/>
    <col min="536" max="536" width="12.5" customWidth="1"/>
    <col min="770" max="770" width="43.5" customWidth="1"/>
    <col min="771" max="771" width="15.5" customWidth="1"/>
    <col min="772" max="772" width="8" customWidth="1"/>
    <col min="773" max="773" width="12.83203125" customWidth="1"/>
    <col min="774" max="774" width="18.83203125" customWidth="1"/>
    <col min="775" max="775" width="9.6640625" customWidth="1"/>
    <col min="776" max="776" width="9.5" customWidth="1"/>
    <col min="777" max="777" width="8.5" customWidth="1"/>
    <col min="778" max="778" width="8.83203125" customWidth="1"/>
    <col min="779" max="779" width="8.6640625" customWidth="1"/>
    <col min="780" max="780" width="8.1640625" customWidth="1"/>
    <col min="781" max="782" width="7.6640625" customWidth="1"/>
    <col min="783" max="786" width="8.5" customWidth="1"/>
    <col min="787" max="787" width="8.33203125" customWidth="1"/>
    <col min="788" max="788" width="12.83203125" customWidth="1"/>
    <col min="789" max="789" width="13.1640625" customWidth="1"/>
    <col min="791" max="791" width="13" bestFit="1" customWidth="1"/>
    <col min="792" max="792" width="12.5" customWidth="1"/>
    <col min="1026" max="1026" width="43.5" customWidth="1"/>
    <col min="1027" max="1027" width="15.5" customWidth="1"/>
    <col min="1028" max="1028" width="8" customWidth="1"/>
    <col min="1029" max="1029" width="12.83203125" customWidth="1"/>
    <col min="1030" max="1030" width="18.83203125" customWidth="1"/>
    <col min="1031" max="1031" width="9.6640625" customWidth="1"/>
    <col min="1032" max="1032" width="9.5" customWidth="1"/>
    <col min="1033" max="1033" width="8.5" customWidth="1"/>
    <col min="1034" max="1034" width="8.83203125" customWidth="1"/>
    <col min="1035" max="1035" width="8.6640625" customWidth="1"/>
    <col min="1036" max="1036" width="8.1640625" customWidth="1"/>
    <col min="1037" max="1038" width="7.6640625" customWidth="1"/>
    <col min="1039" max="1042" width="8.5" customWidth="1"/>
    <col min="1043" max="1043" width="8.33203125" customWidth="1"/>
    <col min="1044" max="1044" width="12.83203125" customWidth="1"/>
    <col min="1045" max="1045" width="13.1640625" customWidth="1"/>
    <col min="1047" max="1047" width="13" bestFit="1" customWidth="1"/>
    <col min="1048" max="1048" width="12.5" customWidth="1"/>
    <col min="1282" max="1282" width="43.5" customWidth="1"/>
    <col min="1283" max="1283" width="15.5" customWidth="1"/>
    <col min="1284" max="1284" width="8" customWidth="1"/>
    <col min="1285" max="1285" width="12.83203125" customWidth="1"/>
    <col min="1286" max="1286" width="18.83203125" customWidth="1"/>
    <col min="1287" max="1287" width="9.6640625" customWidth="1"/>
    <col min="1288" max="1288" width="9.5" customWidth="1"/>
    <col min="1289" max="1289" width="8.5" customWidth="1"/>
    <col min="1290" max="1290" width="8.83203125" customWidth="1"/>
    <col min="1291" max="1291" width="8.6640625" customWidth="1"/>
    <col min="1292" max="1292" width="8.1640625" customWidth="1"/>
    <col min="1293" max="1294" width="7.6640625" customWidth="1"/>
    <col min="1295" max="1298" width="8.5" customWidth="1"/>
    <col min="1299" max="1299" width="8.33203125" customWidth="1"/>
    <col min="1300" max="1300" width="12.83203125" customWidth="1"/>
    <col min="1301" max="1301" width="13.1640625" customWidth="1"/>
    <col min="1303" max="1303" width="13" bestFit="1" customWidth="1"/>
    <col min="1304" max="1304" width="12.5" customWidth="1"/>
    <col min="1538" max="1538" width="43.5" customWidth="1"/>
    <col min="1539" max="1539" width="15.5" customWidth="1"/>
    <col min="1540" max="1540" width="8" customWidth="1"/>
    <col min="1541" max="1541" width="12.83203125" customWidth="1"/>
    <col min="1542" max="1542" width="18.83203125" customWidth="1"/>
    <col min="1543" max="1543" width="9.6640625" customWidth="1"/>
    <col min="1544" max="1544" width="9.5" customWidth="1"/>
    <col min="1545" max="1545" width="8.5" customWidth="1"/>
    <col min="1546" max="1546" width="8.83203125" customWidth="1"/>
    <col min="1547" max="1547" width="8.6640625" customWidth="1"/>
    <col min="1548" max="1548" width="8.1640625" customWidth="1"/>
    <col min="1549" max="1550" width="7.6640625" customWidth="1"/>
    <col min="1551" max="1554" width="8.5" customWidth="1"/>
    <col min="1555" max="1555" width="8.33203125" customWidth="1"/>
    <col min="1556" max="1556" width="12.83203125" customWidth="1"/>
    <col min="1557" max="1557" width="13.1640625" customWidth="1"/>
    <col min="1559" max="1559" width="13" bestFit="1" customWidth="1"/>
    <col min="1560" max="1560" width="12.5" customWidth="1"/>
    <col min="1794" max="1794" width="43.5" customWidth="1"/>
    <col min="1795" max="1795" width="15.5" customWidth="1"/>
    <col min="1796" max="1796" width="8" customWidth="1"/>
    <col min="1797" max="1797" width="12.83203125" customWidth="1"/>
    <col min="1798" max="1798" width="18.83203125" customWidth="1"/>
    <col min="1799" max="1799" width="9.6640625" customWidth="1"/>
    <col min="1800" max="1800" width="9.5" customWidth="1"/>
    <col min="1801" max="1801" width="8.5" customWidth="1"/>
    <col min="1802" max="1802" width="8.83203125" customWidth="1"/>
    <col min="1803" max="1803" width="8.6640625" customWidth="1"/>
    <col min="1804" max="1804" width="8.1640625" customWidth="1"/>
    <col min="1805" max="1806" width="7.6640625" customWidth="1"/>
    <col min="1807" max="1810" width="8.5" customWidth="1"/>
    <col min="1811" max="1811" width="8.33203125" customWidth="1"/>
    <col min="1812" max="1812" width="12.83203125" customWidth="1"/>
    <col min="1813" max="1813" width="13.1640625" customWidth="1"/>
    <col min="1815" max="1815" width="13" bestFit="1" customWidth="1"/>
    <col min="1816" max="1816" width="12.5" customWidth="1"/>
    <col min="2050" max="2050" width="43.5" customWidth="1"/>
    <col min="2051" max="2051" width="15.5" customWidth="1"/>
    <col min="2052" max="2052" width="8" customWidth="1"/>
    <col min="2053" max="2053" width="12.83203125" customWidth="1"/>
    <col min="2054" max="2054" width="18.83203125" customWidth="1"/>
    <col min="2055" max="2055" width="9.6640625" customWidth="1"/>
    <col min="2056" max="2056" width="9.5" customWidth="1"/>
    <col min="2057" max="2057" width="8.5" customWidth="1"/>
    <col min="2058" max="2058" width="8.83203125" customWidth="1"/>
    <col min="2059" max="2059" width="8.6640625" customWidth="1"/>
    <col min="2060" max="2060" width="8.1640625" customWidth="1"/>
    <col min="2061" max="2062" width="7.6640625" customWidth="1"/>
    <col min="2063" max="2066" width="8.5" customWidth="1"/>
    <col min="2067" max="2067" width="8.33203125" customWidth="1"/>
    <col min="2068" max="2068" width="12.83203125" customWidth="1"/>
    <col min="2069" max="2069" width="13.1640625" customWidth="1"/>
    <col min="2071" max="2071" width="13" bestFit="1" customWidth="1"/>
    <col min="2072" max="2072" width="12.5" customWidth="1"/>
    <col min="2306" max="2306" width="43.5" customWidth="1"/>
    <col min="2307" max="2307" width="15.5" customWidth="1"/>
    <col min="2308" max="2308" width="8" customWidth="1"/>
    <col min="2309" max="2309" width="12.83203125" customWidth="1"/>
    <col min="2310" max="2310" width="18.83203125" customWidth="1"/>
    <col min="2311" max="2311" width="9.6640625" customWidth="1"/>
    <col min="2312" max="2312" width="9.5" customWidth="1"/>
    <col min="2313" max="2313" width="8.5" customWidth="1"/>
    <col min="2314" max="2314" width="8.83203125" customWidth="1"/>
    <col min="2315" max="2315" width="8.6640625" customWidth="1"/>
    <col min="2316" max="2316" width="8.1640625" customWidth="1"/>
    <col min="2317" max="2318" width="7.6640625" customWidth="1"/>
    <col min="2319" max="2322" width="8.5" customWidth="1"/>
    <col min="2323" max="2323" width="8.33203125" customWidth="1"/>
    <col min="2324" max="2324" width="12.83203125" customWidth="1"/>
    <col min="2325" max="2325" width="13.1640625" customWidth="1"/>
    <col min="2327" max="2327" width="13" bestFit="1" customWidth="1"/>
    <col min="2328" max="2328" width="12.5" customWidth="1"/>
    <col min="2562" max="2562" width="43.5" customWidth="1"/>
    <col min="2563" max="2563" width="15.5" customWidth="1"/>
    <col min="2564" max="2564" width="8" customWidth="1"/>
    <col min="2565" max="2565" width="12.83203125" customWidth="1"/>
    <col min="2566" max="2566" width="18.83203125" customWidth="1"/>
    <col min="2567" max="2567" width="9.6640625" customWidth="1"/>
    <col min="2568" max="2568" width="9.5" customWidth="1"/>
    <col min="2569" max="2569" width="8.5" customWidth="1"/>
    <col min="2570" max="2570" width="8.83203125" customWidth="1"/>
    <col min="2571" max="2571" width="8.6640625" customWidth="1"/>
    <col min="2572" max="2572" width="8.1640625" customWidth="1"/>
    <col min="2573" max="2574" width="7.6640625" customWidth="1"/>
    <col min="2575" max="2578" width="8.5" customWidth="1"/>
    <col min="2579" max="2579" width="8.33203125" customWidth="1"/>
    <col min="2580" max="2580" width="12.83203125" customWidth="1"/>
    <col min="2581" max="2581" width="13.1640625" customWidth="1"/>
    <col min="2583" max="2583" width="13" bestFit="1" customWidth="1"/>
    <col min="2584" max="2584" width="12.5" customWidth="1"/>
    <col min="2818" max="2818" width="43.5" customWidth="1"/>
    <col min="2819" max="2819" width="15.5" customWidth="1"/>
    <col min="2820" max="2820" width="8" customWidth="1"/>
    <col min="2821" max="2821" width="12.83203125" customWidth="1"/>
    <col min="2822" max="2822" width="18.83203125" customWidth="1"/>
    <col min="2823" max="2823" width="9.6640625" customWidth="1"/>
    <col min="2824" max="2824" width="9.5" customWidth="1"/>
    <col min="2825" max="2825" width="8.5" customWidth="1"/>
    <col min="2826" max="2826" width="8.83203125" customWidth="1"/>
    <col min="2827" max="2827" width="8.6640625" customWidth="1"/>
    <col min="2828" max="2828" width="8.1640625" customWidth="1"/>
    <col min="2829" max="2830" width="7.6640625" customWidth="1"/>
    <col min="2831" max="2834" width="8.5" customWidth="1"/>
    <col min="2835" max="2835" width="8.33203125" customWidth="1"/>
    <col min="2836" max="2836" width="12.83203125" customWidth="1"/>
    <col min="2837" max="2837" width="13.1640625" customWidth="1"/>
    <col min="2839" max="2839" width="13" bestFit="1" customWidth="1"/>
    <col min="2840" max="2840" width="12.5" customWidth="1"/>
    <col min="3074" max="3074" width="43.5" customWidth="1"/>
    <col min="3075" max="3075" width="15.5" customWidth="1"/>
    <col min="3076" max="3076" width="8" customWidth="1"/>
    <col min="3077" max="3077" width="12.83203125" customWidth="1"/>
    <col min="3078" max="3078" width="18.83203125" customWidth="1"/>
    <col min="3079" max="3079" width="9.6640625" customWidth="1"/>
    <col min="3080" max="3080" width="9.5" customWidth="1"/>
    <col min="3081" max="3081" width="8.5" customWidth="1"/>
    <col min="3082" max="3082" width="8.83203125" customWidth="1"/>
    <col min="3083" max="3083" width="8.6640625" customWidth="1"/>
    <col min="3084" max="3084" width="8.1640625" customWidth="1"/>
    <col min="3085" max="3086" width="7.6640625" customWidth="1"/>
    <col min="3087" max="3090" width="8.5" customWidth="1"/>
    <col min="3091" max="3091" width="8.33203125" customWidth="1"/>
    <col min="3092" max="3092" width="12.83203125" customWidth="1"/>
    <col min="3093" max="3093" width="13.1640625" customWidth="1"/>
    <col min="3095" max="3095" width="13" bestFit="1" customWidth="1"/>
    <col min="3096" max="3096" width="12.5" customWidth="1"/>
    <col min="3330" max="3330" width="43.5" customWidth="1"/>
    <col min="3331" max="3331" width="15.5" customWidth="1"/>
    <col min="3332" max="3332" width="8" customWidth="1"/>
    <col min="3333" max="3333" width="12.83203125" customWidth="1"/>
    <col min="3334" max="3334" width="18.83203125" customWidth="1"/>
    <col min="3335" max="3335" width="9.6640625" customWidth="1"/>
    <col min="3336" max="3336" width="9.5" customWidth="1"/>
    <col min="3337" max="3337" width="8.5" customWidth="1"/>
    <col min="3338" max="3338" width="8.83203125" customWidth="1"/>
    <col min="3339" max="3339" width="8.6640625" customWidth="1"/>
    <col min="3340" max="3340" width="8.1640625" customWidth="1"/>
    <col min="3341" max="3342" width="7.6640625" customWidth="1"/>
    <col min="3343" max="3346" width="8.5" customWidth="1"/>
    <col min="3347" max="3347" width="8.33203125" customWidth="1"/>
    <col min="3348" max="3348" width="12.83203125" customWidth="1"/>
    <col min="3349" max="3349" width="13.1640625" customWidth="1"/>
    <col min="3351" max="3351" width="13" bestFit="1" customWidth="1"/>
    <col min="3352" max="3352" width="12.5" customWidth="1"/>
    <col min="3586" max="3586" width="43.5" customWidth="1"/>
    <col min="3587" max="3587" width="15.5" customWidth="1"/>
    <col min="3588" max="3588" width="8" customWidth="1"/>
    <col min="3589" max="3589" width="12.83203125" customWidth="1"/>
    <col min="3590" max="3590" width="18.83203125" customWidth="1"/>
    <col min="3591" max="3591" width="9.6640625" customWidth="1"/>
    <col min="3592" max="3592" width="9.5" customWidth="1"/>
    <col min="3593" max="3593" width="8.5" customWidth="1"/>
    <col min="3594" max="3594" width="8.83203125" customWidth="1"/>
    <col min="3595" max="3595" width="8.6640625" customWidth="1"/>
    <col min="3596" max="3596" width="8.1640625" customWidth="1"/>
    <col min="3597" max="3598" width="7.6640625" customWidth="1"/>
    <col min="3599" max="3602" width="8.5" customWidth="1"/>
    <col min="3603" max="3603" width="8.33203125" customWidth="1"/>
    <col min="3604" max="3604" width="12.83203125" customWidth="1"/>
    <col min="3605" max="3605" width="13.1640625" customWidth="1"/>
    <col min="3607" max="3607" width="13" bestFit="1" customWidth="1"/>
    <col min="3608" max="3608" width="12.5" customWidth="1"/>
    <col min="3842" max="3842" width="43.5" customWidth="1"/>
    <col min="3843" max="3843" width="15.5" customWidth="1"/>
    <col min="3844" max="3844" width="8" customWidth="1"/>
    <col min="3845" max="3845" width="12.83203125" customWidth="1"/>
    <col min="3846" max="3846" width="18.83203125" customWidth="1"/>
    <col min="3847" max="3847" width="9.6640625" customWidth="1"/>
    <col min="3848" max="3848" width="9.5" customWidth="1"/>
    <col min="3849" max="3849" width="8.5" customWidth="1"/>
    <col min="3850" max="3850" width="8.83203125" customWidth="1"/>
    <col min="3851" max="3851" width="8.6640625" customWidth="1"/>
    <col min="3852" max="3852" width="8.1640625" customWidth="1"/>
    <col min="3853" max="3854" width="7.6640625" customWidth="1"/>
    <col min="3855" max="3858" width="8.5" customWidth="1"/>
    <col min="3859" max="3859" width="8.33203125" customWidth="1"/>
    <col min="3860" max="3860" width="12.83203125" customWidth="1"/>
    <col min="3861" max="3861" width="13.1640625" customWidth="1"/>
    <col min="3863" max="3863" width="13" bestFit="1" customWidth="1"/>
    <col min="3864" max="3864" width="12.5" customWidth="1"/>
    <col min="4098" max="4098" width="43.5" customWidth="1"/>
    <col min="4099" max="4099" width="15.5" customWidth="1"/>
    <col min="4100" max="4100" width="8" customWidth="1"/>
    <col min="4101" max="4101" width="12.83203125" customWidth="1"/>
    <col min="4102" max="4102" width="18.83203125" customWidth="1"/>
    <col min="4103" max="4103" width="9.6640625" customWidth="1"/>
    <col min="4104" max="4104" width="9.5" customWidth="1"/>
    <col min="4105" max="4105" width="8.5" customWidth="1"/>
    <col min="4106" max="4106" width="8.83203125" customWidth="1"/>
    <col min="4107" max="4107" width="8.6640625" customWidth="1"/>
    <col min="4108" max="4108" width="8.1640625" customWidth="1"/>
    <col min="4109" max="4110" width="7.6640625" customWidth="1"/>
    <col min="4111" max="4114" width="8.5" customWidth="1"/>
    <col min="4115" max="4115" width="8.33203125" customWidth="1"/>
    <col min="4116" max="4116" width="12.83203125" customWidth="1"/>
    <col min="4117" max="4117" width="13.1640625" customWidth="1"/>
    <col min="4119" max="4119" width="13" bestFit="1" customWidth="1"/>
    <col min="4120" max="4120" width="12.5" customWidth="1"/>
    <col min="4354" max="4354" width="43.5" customWidth="1"/>
    <col min="4355" max="4355" width="15.5" customWidth="1"/>
    <col min="4356" max="4356" width="8" customWidth="1"/>
    <col min="4357" max="4357" width="12.83203125" customWidth="1"/>
    <col min="4358" max="4358" width="18.83203125" customWidth="1"/>
    <col min="4359" max="4359" width="9.6640625" customWidth="1"/>
    <col min="4360" max="4360" width="9.5" customWidth="1"/>
    <col min="4361" max="4361" width="8.5" customWidth="1"/>
    <col min="4362" max="4362" width="8.83203125" customWidth="1"/>
    <col min="4363" max="4363" width="8.6640625" customWidth="1"/>
    <col min="4364" max="4364" width="8.1640625" customWidth="1"/>
    <col min="4365" max="4366" width="7.6640625" customWidth="1"/>
    <col min="4367" max="4370" width="8.5" customWidth="1"/>
    <col min="4371" max="4371" width="8.33203125" customWidth="1"/>
    <col min="4372" max="4372" width="12.83203125" customWidth="1"/>
    <col min="4373" max="4373" width="13.1640625" customWidth="1"/>
    <col min="4375" max="4375" width="13" bestFit="1" customWidth="1"/>
    <col min="4376" max="4376" width="12.5" customWidth="1"/>
    <col min="4610" max="4610" width="43.5" customWidth="1"/>
    <col min="4611" max="4611" width="15.5" customWidth="1"/>
    <col min="4612" max="4612" width="8" customWidth="1"/>
    <col min="4613" max="4613" width="12.83203125" customWidth="1"/>
    <col min="4614" max="4614" width="18.83203125" customWidth="1"/>
    <col min="4615" max="4615" width="9.6640625" customWidth="1"/>
    <col min="4616" max="4616" width="9.5" customWidth="1"/>
    <col min="4617" max="4617" width="8.5" customWidth="1"/>
    <col min="4618" max="4618" width="8.83203125" customWidth="1"/>
    <col min="4619" max="4619" width="8.6640625" customWidth="1"/>
    <col min="4620" max="4620" width="8.1640625" customWidth="1"/>
    <col min="4621" max="4622" width="7.6640625" customWidth="1"/>
    <col min="4623" max="4626" width="8.5" customWidth="1"/>
    <col min="4627" max="4627" width="8.33203125" customWidth="1"/>
    <col min="4628" max="4628" width="12.83203125" customWidth="1"/>
    <col min="4629" max="4629" width="13.1640625" customWidth="1"/>
    <col min="4631" max="4631" width="13" bestFit="1" customWidth="1"/>
    <col min="4632" max="4632" width="12.5" customWidth="1"/>
    <col min="4866" max="4866" width="43.5" customWidth="1"/>
    <col min="4867" max="4867" width="15.5" customWidth="1"/>
    <col min="4868" max="4868" width="8" customWidth="1"/>
    <col min="4869" max="4869" width="12.83203125" customWidth="1"/>
    <col min="4870" max="4870" width="18.83203125" customWidth="1"/>
    <col min="4871" max="4871" width="9.6640625" customWidth="1"/>
    <col min="4872" max="4872" width="9.5" customWidth="1"/>
    <col min="4873" max="4873" width="8.5" customWidth="1"/>
    <col min="4874" max="4874" width="8.83203125" customWidth="1"/>
    <col min="4875" max="4875" width="8.6640625" customWidth="1"/>
    <col min="4876" max="4876" width="8.1640625" customWidth="1"/>
    <col min="4877" max="4878" width="7.6640625" customWidth="1"/>
    <col min="4879" max="4882" width="8.5" customWidth="1"/>
    <col min="4883" max="4883" width="8.33203125" customWidth="1"/>
    <col min="4884" max="4884" width="12.83203125" customWidth="1"/>
    <col min="4885" max="4885" width="13.1640625" customWidth="1"/>
    <col min="4887" max="4887" width="13" bestFit="1" customWidth="1"/>
    <col min="4888" max="4888" width="12.5" customWidth="1"/>
    <col min="5122" max="5122" width="43.5" customWidth="1"/>
    <col min="5123" max="5123" width="15.5" customWidth="1"/>
    <col min="5124" max="5124" width="8" customWidth="1"/>
    <col min="5125" max="5125" width="12.83203125" customWidth="1"/>
    <col min="5126" max="5126" width="18.83203125" customWidth="1"/>
    <col min="5127" max="5127" width="9.6640625" customWidth="1"/>
    <col min="5128" max="5128" width="9.5" customWidth="1"/>
    <col min="5129" max="5129" width="8.5" customWidth="1"/>
    <col min="5130" max="5130" width="8.83203125" customWidth="1"/>
    <col min="5131" max="5131" width="8.6640625" customWidth="1"/>
    <col min="5132" max="5132" width="8.1640625" customWidth="1"/>
    <col min="5133" max="5134" width="7.6640625" customWidth="1"/>
    <col min="5135" max="5138" width="8.5" customWidth="1"/>
    <col min="5139" max="5139" width="8.33203125" customWidth="1"/>
    <col min="5140" max="5140" width="12.83203125" customWidth="1"/>
    <col min="5141" max="5141" width="13.1640625" customWidth="1"/>
    <col min="5143" max="5143" width="13" bestFit="1" customWidth="1"/>
    <col min="5144" max="5144" width="12.5" customWidth="1"/>
    <col min="5378" max="5378" width="43.5" customWidth="1"/>
    <col min="5379" max="5379" width="15.5" customWidth="1"/>
    <col min="5380" max="5380" width="8" customWidth="1"/>
    <col min="5381" max="5381" width="12.83203125" customWidth="1"/>
    <col min="5382" max="5382" width="18.83203125" customWidth="1"/>
    <col min="5383" max="5383" width="9.6640625" customWidth="1"/>
    <col min="5384" max="5384" width="9.5" customWidth="1"/>
    <col min="5385" max="5385" width="8.5" customWidth="1"/>
    <col min="5386" max="5386" width="8.83203125" customWidth="1"/>
    <col min="5387" max="5387" width="8.6640625" customWidth="1"/>
    <col min="5388" max="5388" width="8.1640625" customWidth="1"/>
    <col min="5389" max="5390" width="7.6640625" customWidth="1"/>
    <col min="5391" max="5394" width="8.5" customWidth="1"/>
    <col min="5395" max="5395" width="8.33203125" customWidth="1"/>
    <col min="5396" max="5396" width="12.83203125" customWidth="1"/>
    <col min="5397" max="5397" width="13.1640625" customWidth="1"/>
    <col min="5399" max="5399" width="13" bestFit="1" customWidth="1"/>
    <col min="5400" max="5400" width="12.5" customWidth="1"/>
    <col min="5634" max="5634" width="43.5" customWidth="1"/>
    <col min="5635" max="5635" width="15.5" customWidth="1"/>
    <col min="5636" max="5636" width="8" customWidth="1"/>
    <col min="5637" max="5637" width="12.83203125" customWidth="1"/>
    <col min="5638" max="5638" width="18.83203125" customWidth="1"/>
    <col min="5639" max="5639" width="9.6640625" customWidth="1"/>
    <col min="5640" max="5640" width="9.5" customWidth="1"/>
    <col min="5641" max="5641" width="8.5" customWidth="1"/>
    <col min="5642" max="5642" width="8.83203125" customWidth="1"/>
    <col min="5643" max="5643" width="8.6640625" customWidth="1"/>
    <col min="5644" max="5644" width="8.1640625" customWidth="1"/>
    <col min="5645" max="5646" width="7.6640625" customWidth="1"/>
    <col min="5647" max="5650" width="8.5" customWidth="1"/>
    <col min="5651" max="5651" width="8.33203125" customWidth="1"/>
    <col min="5652" max="5652" width="12.83203125" customWidth="1"/>
    <col min="5653" max="5653" width="13.1640625" customWidth="1"/>
    <col min="5655" max="5655" width="13" bestFit="1" customWidth="1"/>
    <col min="5656" max="5656" width="12.5" customWidth="1"/>
    <col min="5890" max="5890" width="43.5" customWidth="1"/>
    <col min="5891" max="5891" width="15.5" customWidth="1"/>
    <col min="5892" max="5892" width="8" customWidth="1"/>
    <col min="5893" max="5893" width="12.83203125" customWidth="1"/>
    <col min="5894" max="5894" width="18.83203125" customWidth="1"/>
    <col min="5895" max="5895" width="9.6640625" customWidth="1"/>
    <col min="5896" max="5896" width="9.5" customWidth="1"/>
    <col min="5897" max="5897" width="8.5" customWidth="1"/>
    <col min="5898" max="5898" width="8.83203125" customWidth="1"/>
    <col min="5899" max="5899" width="8.6640625" customWidth="1"/>
    <col min="5900" max="5900" width="8.1640625" customWidth="1"/>
    <col min="5901" max="5902" width="7.6640625" customWidth="1"/>
    <col min="5903" max="5906" width="8.5" customWidth="1"/>
    <col min="5907" max="5907" width="8.33203125" customWidth="1"/>
    <col min="5908" max="5908" width="12.83203125" customWidth="1"/>
    <col min="5909" max="5909" width="13.1640625" customWidth="1"/>
    <col min="5911" max="5911" width="13" bestFit="1" customWidth="1"/>
    <col min="5912" max="5912" width="12.5" customWidth="1"/>
    <col min="6146" max="6146" width="43.5" customWidth="1"/>
    <col min="6147" max="6147" width="15.5" customWidth="1"/>
    <col min="6148" max="6148" width="8" customWidth="1"/>
    <col min="6149" max="6149" width="12.83203125" customWidth="1"/>
    <col min="6150" max="6150" width="18.83203125" customWidth="1"/>
    <col min="6151" max="6151" width="9.6640625" customWidth="1"/>
    <col min="6152" max="6152" width="9.5" customWidth="1"/>
    <col min="6153" max="6153" width="8.5" customWidth="1"/>
    <col min="6154" max="6154" width="8.83203125" customWidth="1"/>
    <col min="6155" max="6155" width="8.6640625" customWidth="1"/>
    <col min="6156" max="6156" width="8.1640625" customWidth="1"/>
    <col min="6157" max="6158" width="7.6640625" customWidth="1"/>
    <col min="6159" max="6162" width="8.5" customWidth="1"/>
    <col min="6163" max="6163" width="8.33203125" customWidth="1"/>
    <col min="6164" max="6164" width="12.83203125" customWidth="1"/>
    <col min="6165" max="6165" width="13.1640625" customWidth="1"/>
    <col min="6167" max="6167" width="13" bestFit="1" customWidth="1"/>
    <col min="6168" max="6168" width="12.5" customWidth="1"/>
    <col min="6402" max="6402" width="43.5" customWidth="1"/>
    <col min="6403" max="6403" width="15.5" customWidth="1"/>
    <col min="6404" max="6404" width="8" customWidth="1"/>
    <col min="6405" max="6405" width="12.83203125" customWidth="1"/>
    <col min="6406" max="6406" width="18.83203125" customWidth="1"/>
    <col min="6407" max="6407" width="9.6640625" customWidth="1"/>
    <col min="6408" max="6408" width="9.5" customWidth="1"/>
    <col min="6409" max="6409" width="8.5" customWidth="1"/>
    <col min="6410" max="6410" width="8.83203125" customWidth="1"/>
    <col min="6411" max="6411" width="8.6640625" customWidth="1"/>
    <col min="6412" max="6412" width="8.1640625" customWidth="1"/>
    <col min="6413" max="6414" width="7.6640625" customWidth="1"/>
    <col min="6415" max="6418" width="8.5" customWidth="1"/>
    <col min="6419" max="6419" width="8.33203125" customWidth="1"/>
    <col min="6420" max="6420" width="12.83203125" customWidth="1"/>
    <col min="6421" max="6421" width="13.1640625" customWidth="1"/>
    <col min="6423" max="6423" width="13" bestFit="1" customWidth="1"/>
    <col min="6424" max="6424" width="12.5" customWidth="1"/>
    <col min="6658" max="6658" width="43.5" customWidth="1"/>
    <col min="6659" max="6659" width="15.5" customWidth="1"/>
    <col min="6660" max="6660" width="8" customWidth="1"/>
    <col min="6661" max="6661" width="12.83203125" customWidth="1"/>
    <col min="6662" max="6662" width="18.83203125" customWidth="1"/>
    <col min="6663" max="6663" width="9.6640625" customWidth="1"/>
    <col min="6664" max="6664" width="9.5" customWidth="1"/>
    <col min="6665" max="6665" width="8.5" customWidth="1"/>
    <col min="6666" max="6666" width="8.83203125" customWidth="1"/>
    <col min="6667" max="6667" width="8.6640625" customWidth="1"/>
    <col min="6668" max="6668" width="8.1640625" customWidth="1"/>
    <col min="6669" max="6670" width="7.6640625" customWidth="1"/>
    <col min="6671" max="6674" width="8.5" customWidth="1"/>
    <col min="6675" max="6675" width="8.33203125" customWidth="1"/>
    <col min="6676" max="6676" width="12.83203125" customWidth="1"/>
    <col min="6677" max="6677" width="13.1640625" customWidth="1"/>
    <col min="6679" max="6679" width="13" bestFit="1" customWidth="1"/>
    <col min="6680" max="6680" width="12.5" customWidth="1"/>
    <col min="6914" max="6914" width="43.5" customWidth="1"/>
    <col min="6915" max="6915" width="15.5" customWidth="1"/>
    <col min="6916" max="6916" width="8" customWidth="1"/>
    <col min="6917" max="6917" width="12.83203125" customWidth="1"/>
    <col min="6918" max="6918" width="18.83203125" customWidth="1"/>
    <col min="6919" max="6919" width="9.6640625" customWidth="1"/>
    <col min="6920" max="6920" width="9.5" customWidth="1"/>
    <col min="6921" max="6921" width="8.5" customWidth="1"/>
    <col min="6922" max="6922" width="8.83203125" customWidth="1"/>
    <col min="6923" max="6923" width="8.6640625" customWidth="1"/>
    <col min="6924" max="6924" width="8.1640625" customWidth="1"/>
    <col min="6925" max="6926" width="7.6640625" customWidth="1"/>
    <col min="6927" max="6930" width="8.5" customWidth="1"/>
    <col min="6931" max="6931" width="8.33203125" customWidth="1"/>
    <col min="6932" max="6932" width="12.83203125" customWidth="1"/>
    <col min="6933" max="6933" width="13.1640625" customWidth="1"/>
    <col min="6935" max="6935" width="13" bestFit="1" customWidth="1"/>
    <col min="6936" max="6936" width="12.5" customWidth="1"/>
    <col min="7170" max="7170" width="43.5" customWidth="1"/>
    <col min="7171" max="7171" width="15.5" customWidth="1"/>
    <col min="7172" max="7172" width="8" customWidth="1"/>
    <col min="7173" max="7173" width="12.83203125" customWidth="1"/>
    <col min="7174" max="7174" width="18.83203125" customWidth="1"/>
    <col min="7175" max="7175" width="9.6640625" customWidth="1"/>
    <col min="7176" max="7176" width="9.5" customWidth="1"/>
    <col min="7177" max="7177" width="8.5" customWidth="1"/>
    <col min="7178" max="7178" width="8.83203125" customWidth="1"/>
    <col min="7179" max="7179" width="8.6640625" customWidth="1"/>
    <col min="7180" max="7180" width="8.1640625" customWidth="1"/>
    <col min="7181" max="7182" width="7.6640625" customWidth="1"/>
    <col min="7183" max="7186" width="8.5" customWidth="1"/>
    <col min="7187" max="7187" width="8.33203125" customWidth="1"/>
    <col min="7188" max="7188" width="12.83203125" customWidth="1"/>
    <col min="7189" max="7189" width="13.1640625" customWidth="1"/>
    <col min="7191" max="7191" width="13" bestFit="1" customWidth="1"/>
    <col min="7192" max="7192" width="12.5" customWidth="1"/>
    <col min="7426" max="7426" width="43.5" customWidth="1"/>
    <col min="7427" max="7427" width="15.5" customWidth="1"/>
    <col min="7428" max="7428" width="8" customWidth="1"/>
    <col min="7429" max="7429" width="12.83203125" customWidth="1"/>
    <col min="7430" max="7430" width="18.83203125" customWidth="1"/>
    <col min="7431" max="7431" width="9.6640625" customWidth="1"/>
    <col min="7432" max="7432" width="9.5" customWidth="1"/>
    <col min="7433" max="7433" width="8.5" customWidth="1"/>
    <col min="7434" max="7434" width="8.83203125" customWidth="1"/>
    <col min="7435" max="7435" width="8.6640625" customWidth="1"/>
    <col min="7436" max="7436" width="8.1640625" customWidth="1"/>
    <col min="7437" max="7438" width="7.6640625" customWidth="1"/>
    <col min="7439" max="7442" width="8.5" customWidth="1"/>
    <col min="7443" max="7443" width="8.33203125" customWidth="1"/>
    <col min="7444" max="7444" width="12.83203125" customWidth="1"/>
    <col min="7445" max="7445" width="13.1640625" customWidth="1"/>
    <col min="7447" max="7447" width="13" bestFit="1" customWidth="1"/>
    <col min="7448" max="7448" width="12.5" customWidth="1"/>
    <col min="7682" max="7682" width="43.5" customWidth="1"/>
    <col min="7683" max="7683" width="15.5" customWidth="1"/>
    <col min="7684" max="7684" width="8" customWidth="1"/>
    <col min="7685" max="7685" width="12.83203125" customWidth="1"/>
    <col min="7686" max="7686" width="18.83203125" customWidth="1"/>
    <col min="7687" max="7687" width="9.6640625" customWidth="1"/>
    <col min="7688" max="7688" width="9.5" customWidth="1"/>
    <col min="7689" max="7689" width="8.5" customWidth="1"/>
    <col min="7690" max="7690" width="8.83203125" customWidth="1"/>
    <col min="7691" max="7691" width="8.6640625" customWidth="1"/>
    <col min="7692" max="7692" width="8.1640625" customWidth="1"/>
    <col min="7693" max="7694" width="7.6640625" customWidth="1"/>
    <col min="7695" max="7698" width="8.5" customWidth="1"/>
    <col min="7699" max="7699" width="8.33203125" customWidth="1"/>
    <col min="7700" max="7700" width="12.83203125" customWidth="1"/>
    <col min="7701" max="7701" width="13.1640625" customWidth="1"/>
    <col min="7703" max="7703" width="13" bestFit="1" customWidth="1"/>
    <col min="7704" max="7704" width="12.5" customWidth="1"/>
    <col min="7938" max="7938" width="43.5" customWidth="1"/>
    <col min="7939" max="7939" width="15.5" customWidth="1"/>
    <col min="7940" max="7940" width="8" customWidth="1"/>
    <col min="7941" max="7941" width="12.83203125" customWidth="1"/>
    <col min="7942" max="7942" width="18.83203125" customWidth="1"/>
    <col min="7943" max="7943" width="9.6640625" customWidth="1"/>
    <col min="7944" max="7944" width="9.5" customWidth="1"/>
    <col min="7945" max="7945" width="8.5" customWidth="1"/>
    <col min="7946" max="7946" width="8.83203125" customWidth="1"/>
    <col min="7947" max="7947" width="8.6640625" customWidth="1"/>
    <col min="7948" max="7948" width="8.1640625" customWidth="1"/>
    <col min="7949" max="7950" width="7.6640625" customWidth="1"/>
    <col min="7951" max="7954" width="8.5" customWidth="1"/>
    <col min="7955" max="7955" width="8.33203125" customWidth="1"/>
    <col min="7956" max="7956" width="12.83203125" customWidth="1"/>
    <col min="7957" max="7957" width="13.1640625" customWidth="1"/>
    <col min="7959" max="7959" width="13" bestFit="1" customWidth="1"/>
    <col min="7960" max="7960" width="12.5" customWidth="1"/>
    <col min="8194" max="8194" width="43.5" customWidth="1"/>
    <col min="8195" max="8195" width="15.5" customWidth="1"/>
    <col min="8196" max="8196" width="8" customWidth="1"/>
    <col min="8197" max="8197" width="12.83203125" customWidth="1"/>
    <col min="8198" max="8198" width="18.83203125" customWidth="1"/>
    <col min="8199" max="8199" width="9.6640625" customWidth="1"/>
    <col min="8200" max="8200" width="9.5" customWidth="1"/>
    <col min="8201" max="8201" width="8.5" customWidth="1"/>
    <col min="8202" max="8202" width="8.83203125" customWidth="1"/>
    <col min="8203" max="8203" width="8.6640625" customWidth="1"/>
    <col min="8204" max="8204" width="8.1640625" customWidth="1"/>
    <col min="8205" max="8206" width="7.6640625" customWidth="1"/>
    <col min="8207" max="8210" width="8.5" customWidth="1"/>
    <col min="8211" max="8211" width="8.33203125" customWidth="1"/>
    <col min="8212" max="8212" width="12.83203125" customWidth="1"/>
    <col min="8213" max="8213" width="13.1640625" customWidth="1"/>
    <col min="8215" max="8215" width="13" bestFit="1" customWidth="1"/>
    <col min="8216" max="8216" width="12.5" customWidth="1"/>
    <col min="8450" max="8450" width="43.5" customWidth="1"/>
    <col min="8451" max="8451" width="15.5" customWidth="1"/>
    <col min="8452" max="8452" width="8" customWidth="1"/>
    <col min="8453" max="8453" width="12.83203125" customWidth="1"/>
    <col min="8454" max="8454" width="18.83203125" customWidth="1"/>
    <col min="8455" max="8455" width="9.6640625" customWidth="1"/>
    <col min="8456" max="8456" width="9.5" customWidth="1"/>
    <col min="8457" max="8457" width="8.5" customWidth="1"/>
    <col min="8458" max="8458" width="8.83203125" customWidth="1"/>
    <col min="8459" max="8459" width="8.6640625" customWidth="1"/>
    <col min="8460" max="8460" width="8.1640625" customWidth="1"/>
    <col min="8461" max="8462" width="7.6640625" customWidth="1"/>
    <col min="8463" max="8466" width="8.5" customWidth="1"/>
    <col min="8467" max="8467" width="8.33203125" customWidth="1"/>
    <col min="8468" max="8468" width="12.83203125" customWidth="1"/>
    <col min="8469" max="8469" width="13.1640625" customWidth="1"/>
    <col min="8471" max="8471" width="13" bestFit="1" customWidth="1"/>
    <col min="8472" max="8472" width="12.5" customWidth="1"/>
    <col min="8706" max="8706" width="43.5" customWidth="1"/>
    <col min="8707" max="8707" width="15.5" customWidth="1"/>
    <col min="8708" max="8708" width="8" customWidth="1"/>
    <col min="8709" max="8709" width="12.83203125" customWidth="1"/>
    <col min="8710" max="8710" width="18.83203125" customWidth="1"/>
    <col min="8711" max="8711" width="9.6640625" customWidth="1"/>
    <col min="8712" max="8712" width="9.5" customWidth="1"/>
    <col min="8713" max="8713" width="8.5" customWidth="1"/>
    <col min="8714" max="8714" width="8.83203125" customWidth="1"/>
    <col min="8715" max="8715" width="8.6640625" customWidth="1"/>
    <col min="8716" max="8716" width="8.1640625" customWidth="1"/>
    <col min="8717" max="8718" width="7.6640625" customWidth="1"/>
    <col min="8719" max="8722" width="8.5" customWidth="1"/>
    <col min="8723" max="8723" width="8.33203125" customWidth="1"/>
    <col min="8724" max="8724" width="12.83203125" customWidth="1"/>
    <col min="8725" max="8725" width="13.1640625" customWidth="1"/>
    <col min="8727" max="8727" width="13" bestFit="1" customWidth="1"/>
    <col min="8728" max="8728" width="12.5" customWidth="1"/>
    <col min="8962" max="8962" width="43.5" customWidth="1"/>
    <col min="8963" max="8963" width="15.5" customWidth="1"/>
    <col min="8964" max="8964" width="8" customWidth="1"/>
    <col min="8965" max="8965" width="12.83203125" customWidth="1"/>
    <col min="8966" max="8966" width="18.83203125" customWidth="1"/>
    <col min="8967" max="8967" width="9.6640625" customWidth="1"/>
    <col min="8968" max="8968" width="9.5" customWidth="1"/>
    <col min="8969" max="8969" width="8.5" customWidth="1"/>
    <col min="8970" max="8970" width="8.83203125" customWidth="1"/>
    <col min="8971" max="8971" width="8.6640625" customWidth="1"/>
    <col min="8972" max="8972" width="8.1640625" customWidth="1"/>
    <col min="8973" max="8974" width="7.6640625" customWidth="1"/>
    <col min="8975" max="8978" width="8.5" customWidth="1"/>
    <col min="8979" max="8979" width="8.33203125" customWidth="1"/>
    <col min="8980" max="8980" width="12.83203125" customWidth="1"/>
    <col min="8981" max="8981" width="13.1640625" customWidth="1"/>
    <col min="8983" max="8983" width="13" bestFit="1" customWidth="1"/>
    <col min="8984" max="8984" width="12.5" customWidth="1"/>
    <col min="9218" max="9218" width="43.5" customWidth="1"/>
    <col min="9219" max="9219" width="15.5" customWidth="1"/>
    <col min="9220" max="9220" width="8" customWidth="1"/>
    <col min="9221" max="9221" width="12.83203125" customWidth="1"/>
    <col min="9222" max="9222" width="18.83203125" customWidth="1"/>
    <col min="9223" max="9223" width="9.6640625" customWidth="1"/>
    <col min="9224" max="9224" width="9.5" customWidth="1"/>
    <col min="9225" max="9225" width="8.5" customWidth="1"/>
    <col min="9226" max="9226" width="8.83203125" customWidth="1"/>
    <col min="9227" max="9227" width="8.6640625" customWidth="1"/>
    <col min="9228" max="9228" width="8.1640625" customWidth="1"/>
    <col min="9229" max="9230" width="7.6640625" customWidth="1"/>
    <col min="9231" max="9234" width="8.5" customWidth="1"/>
    <col min="9235" max="9235" width="8.33203125" customWidth="1"/>
    <col min="9236" max="9236" width="12.83203125" customWidth="1"/>
    <col min="9237" max="9237" width="13.1640625" customWidth="1"/>
    <col min="9239" max="9239" width="13" bestFit="1" customWidth="1"/>
    <col min="9240" max="9240" width="12.5" customWidth="1"/>
    <col min="9474" max="9474" width="43.5" customWidth="1"/>
    <col min="9475" max="9475" width="15.5" customWidth="1"/>
    <col min="9476" max="9476" width="8" customWidth="1"/>
    <col min="9477" max="9477" width="12.83203125" customWidth="1"/>
    <col min="9478" max="9478" width="18.83203125" customWidth="1"/>
    <col min="9479" max="9479" width="9.6640625" customWidth="1"/>
    <col min="9480" max="9480" width="9.5" customWidth="1"/>
    <col min="9481" max="9481" width="8.5" customWidth="1"/>
    <col min="9482" max="9482" width="8.83203125" customWidth="1"/>
    <col min="9483" max="9483" width="8.6640625" customWidth="1"/>
    <col min="9484" max="9484" width="8.1640625" customWidth="1"/>
    <col min="9485" max="9486" width="7.6640625" customWidth="1"/>
    <col min="9487" max="9490" width="8.5" customWidth="1"/>
    <col min="9491" max="9491" width="8.33203125" customWidth="1"/>
    <col min="9492" max="9492" width="12.83203125" customWidth="1"/>
    <col min="9493" max="9493" width="13.1640625" customWidth="1"/>
    <col min="9495" max="9495" width="13" bestFit="1" customWidth="1"/>
    <col min="9496" max="9496" width="12.5" customWidth="1"/>
    <col min="9730" max="9730" width="43.5" customWidth="1"/>
    <col min="9731" max="9731" width="15.5" customWidth="1"/>
    <col min="9732" max="9732" width="8" customWidth="1"/>
    <col min="9733" max="9733" width="12.83203125" customWidth="1"/>
    <col min="9734" max="9734" width="18.83203125" customWidth="1"/>
    <col min="9735" max="9735" width="9.6640625" customWidth="1"/>
    <col min="9736" max="9736" width="9.5" customWidth="1"/>
    <col min="9737" max="9737" width="8.5" customWidth="1"/>
    <col min="9738" max="9738" width="8.83203125" customWidth="1"/>
    <col min="9739" max="9739" width="8.6640625" customWidth="1"/>
    <col min="9740" max="9740" width="8.1640625" customWidth="1"/>
    <col min="9741" max="9742" width="7.6640625" customWidth="1"/>
    <col min="9743" max="9746" width="8.5" customWidth="1"/>
    <col min="9747" max="9747" width="8.33203125" customWidth="1"/>
    <col min="9748" max="9748" width="12.83203125" customWidth="1"/>
    <col min="9749" max="9749" width="13.1640625" customWidth="1"/>
    <col min="9751" max="9751" width="13" bestFit="1" customWidth="1"/>
    <col min="9752" max="9752" width="12.5" customWidth="1"/>
    <col min="9986" max="9986" width="43.5" customWidth="1"/>
    <col min="9987" max="9987" width="15.5" customWidth="1"/>
    <col min="9988" max="9988" width="8" customWidth="1"/>
    <col min="9989" max="9989" width="12.83203125" customWidth="1"/>
    <col min="9990" max="9990" width="18.83203125" customWidth="1"/>
    <col min="9991" max="9991" width="9.6640625" customWidth="1"/>
    <col min="9992" max="9992" width="9.5" customWidth="1"/>
    <col min="9993" max="9993" width="8.5" customWidth="1"/>
    <col min="9994" max="9994" width="8.83203125" customWidth="1"/>
    <col min="9995" max="9995" width="8.6640625" customWidth="1"/>
    <col min="9996" max="9996" width="8.1640625" customWidth="1"/>
    <col min="9997" max="9998" width="7.6640625" customWidth="1"/>
    <col min="9999" max="10002" width="8.5" customWidth="1"/>
    <col min="10003" max="10003" width="8.33203125" customWidth="1"/>
    <col min="10004" max="10004" width="12.83203125" customWidth="1"/>
    <col min="10005" max="10005" width="13.1640625" customWidth="1"/>
    <col min="10007" max="10007" width="13" bestFit="1" customWidth="1"/>
    <col min="10008" max="10008" width="12.5" customWidth="1"/>
    <col min="10242" max="10242" width="43.5" customWidth="1"/>
    <col min="10243" max="10243" width="15.5" customWidth="1"/>
    <col min="10244" max="10244" width="8" customWidth="1"/>
    <col min="10245" max="10245" width="12.83203125" customWidth="1"/>
    <col min="10246" max="10246" width="18.83203125" customWidth="1"/>
    <col min="10247" max="10247" width="9.6640625" customWidth="1"/>
    <col min="10248" max="10248" width="9.5" customWidth="1"/>
    <col min="10249" max="10249" width="8.5" customWidth="1"/>
    <col min="10250" max="10250" width="8.83203125" customWidth="1"/>
    <col min="10251" max="10251" width="8.6640625" customWidth="1"/>
    <col min="10252" max="10252" width="8.1640625" customWidth="1"/>
    <col min="10253" max="10254" width="7.6640625" customWidth="1"/>
    <col min="10255" max="10258" width="8.5" customWidth="1"/>
    <col min="10259" max="10259" width="8.33203125" customWidth="1"/>
    <col min="10260" max="10260" width="12.83203125" customWidth="1"/>
    <col min="10261" max="10261" width="13.1640625" customWidth="1"/>
    <col min="10263" max="10263" width="13" bestFit="1" customWidth="1"/>
    <col min="10264" max="10264" width="12.5" customWidth="1"/>
    <col min="10498" max="10498" width="43.5" customWidth="1"/>
    <col min="10499" max="10499" width="15.5" customWidth="1"/>
    <col min="10500" max="10500" width="8" customWidth="1"/>
    <col min="10501" max="10501" width="12.83203125" customWidth="1"/>
    <col min="10502" max="10502" width="18.83203125" customWidth="1"/>
    <col min="10503" max="10503" width="9.6640625" customWidth="1"/>
    <col min="10504" max="10504" width="9.5" customWidth="1"/>
    <col min="10505" max="10505" width="8.5" customWidth="1"/>
    <col min="10506" max="10506" width="8.83203125" customWidth="1"/>
    <col min="10507" max="10507" width="8.6640625" customWidth="1"/>
    <col min="10508" max="10508" width="8.1640625" customWidth="1"/>
    <col min="10509" max="10510" width="7.6640625" customWidth="1"/>
    <col min="10511" max="10514" width="8.5" customWidth="1"/>
    <col min="10515" max="10515" width="8.33203125" customWidth="1"/>
    <col min="10516" max="10516" width="12.83203125" customWidth="1"/>
    <col min="10517" max="10517" width="13.1640625" customWidth="1"/>
    <col min="10519" max="10519" width="13" bestFit="1" customWidth="1"/>
    <col min="10520" max="10520" width="12.5" customWidth="1"/>
    <col min="10754" max="10754" width="43.5" customWidth="1"/>
    <col min="10755" max="10755" width="15.5" customWidth="1"/>
    <col min="10756" max="10756" width="8" customWidth="1"/>
    <col min="10757" max="10757" width="12.83203125" customWidth="1"/>
    <col min="10758" max="10758" width="18.83203125" customWidth="1"/>
    <col min="10759" max="10759" width="9.6640625" customWidth="1"/>
    <col min="10760" max="10760" width="9.5" customWidth="1"/>
    <col min="10761" max="10761" width="8.5" customWidth="1"/>
    <col min="10762" max="10762" width="8.83203125" customWidth="1"/>
    <col min="10763" max="10763" width="8.6640625" customWidth="1"/>
    <col min="10764" max="10764" width="8.1640625" customWidth="1"/>
    <col min="10765" max="10766" width="7.6640625" customWidth="1"/>
    <col min="10767" max="10770" width="8.5" customWidth="1"/>
    <col min="10771" max="10771" width="8.33203125" customWidth="1"/>
    <col min="10772" max="10772" width="12.83203125" customWidth="1"/>
    <col min="10773" max="10773" width="13.1640625" customWidth="1"/>
    <col min="10775" max="10775" width="13" bestFit="1" customWidth="1"/>
    <col min="10776" max="10776" width="12.5" customWidth="1"/>
    <col min="11010" max="11010" width="43.5" customWidth="1"/>
    <col min="11011" max="11011" width="15.5" customWidth="1"/>
    <col min="11012" max="11012" width="8" customWidth="1"/>
    <col min="11013" max="11013" width="12.83203125" customWidth="1"/>
    <col min="11014" max="11014" width="18.83203125" customWidth="1"/>
    <col min="11015" max="11015" width="9.6640625" customWidth="1"/>
    <col min="11016" max="11016" width="9.5" customWidth="1"/>
    <col min="11017" max="11017" width="8.5" customWidth="1"/>
    <col min="11018" max="11018" width="8.83203125" customWidth="1"/>
    <col min="11019" max="11019" width="8.6640625" customWidth="1"/>
    <col min="11020" max="11020" width="8.1640625" customWidth="1"/>
    <col min="11021" max="11022" width="7.6640625" customWidth="1"/>
    <col min="11023" max="11026" width="8.5" customWidth="1"/>
    <col min="11027" max="11027" width="8.33203125" customWidth="1"/>
    <col min="11028" max="11028" width="12.83203125" customWidth="1"/>
    <col min="11029" max="11029" width="13.1640625" customWidth="1"/>
    <col min="11031" max="11031" width="13" bestFit="1" customWidth="1"/>
    <col min="11032" max="11032" width="12.5" customWidth="1"/>
    <col min="11266" max="11266" width="43.5" customWidth="1"/>
    <col min="11267" max="11267" width="15.5" customWidth="1"/>
    <col min="11268" max="11268" width="8" customWidth="1"/>
    <col min="11269" max="11269" width="12.83203125" customWidth="1"/>
    <col min="11270" max="11270" width="18.83203125" customWidth="1"/>
    <col min="11271" max="11271" width="9.6640625" customWidth="1"/>
    <col min="11272" max="11272" width="9.5" customWidth="1"/>
    <col min="11273" max="11273" width="8.5" customWidth="1"/>
    <col min="11274" max="11274" width="8.83203125" customWidth="1"/>
    <col min="11275" max="11275" width="8.6640625" customWidth="1"/>
    <col min="11276" max="11276" width="8.1640625" customWidth="1"/>
    <col min="11277" max="11278" width="7.6640625" customWidth="1"/>
    <col min="11279" max="11282" width="8.5" customWidth="1"/>
    <col min="11283" max="11283" width="8.33203125" customWidth="1"/>
    <col min="11284" max="11284" width="12.83203125" customWidth="1"/>
    <col min="11285" max="11285" width="13.1640625" customWidth="1"/>
    <col min="11287" max="11287" width="13" bestFit="1" customWidth="1"/>
    <col min="11288" max="11288" width="12.5" customWidth="1"/>
    <col min="11522" max="11522" width="43.5" customWidth="1"/>
    <col min="11523" max="11523" width="15.5" customWidth="1"/>
    <col min="11524" max="11524" width="8" customWidth="1"/>
    <col min="11525" max="11525" width="12.83203125" customWidth="1"/>
    <col min="11526" max="11526" width="18.83203125" customWidth="1"/>
    <col min="11527" max="11527" width="9.6640625" customWidth="1"/>
    <col min="11528" max="11528" width="9.5" customWidth="1"/>
    <col min="11529" max="11529" width="8.5" customWidth="1"/>
    <col min="11530" max="11530" width="8.83203125" customWidth="1"/>
    <col min="11531" max="11531" width="8.6640625" customWidth="1"/>
    <col min="11532" max="11532" width="8.1640625" customWidth="1"/>
    <col min="11533" max="11534" width="7.6640625" customWidth="1"/>
    <col min="11535" max="11538" width="8.5" customWidth="1"/>
    <col min="11539" max="11539" width="8.33203125" customWidth="1"/>
    <col min="11540" max="11540" width="12.83203125" customWidth="1"/>
    <col min="11541" max="11541" width="13.1640625" customWidth="1"/>
    <col min="11543" max="11543" width="13" bestFit="1" customWidth="1"/>
    <col min="11544" max="11544" width="12.5" customWidth="1"/>
    <col min="11778" max="11778" width="43.5" customWidth="1"/>
    <col min="11779" max="11779" width="15.5" customWidth="1"/>
    <col min="11780" max="11780" width="8" customWidth="1"/>
    <col min="11781" max="11781" width="12.83203125" customWidth="1"/>
    <col min="11782" max="11782" width="18.83203125" customWidth="1"/>
    <col min="11783" max="11783" width="9.6640625" customWidth="1"/>
    <col min="11784" max="11784" width="9.5" customWidth="1"/>
    <col min="11785" max="11785" width="8.5" customWidth="1"/>
    <col min="11786" max="11786" width="8.83203125" customWidth="1"/>
    <col min="11787" max="11787" width="8.6640625" customWidth="1"/>
    <col min="11788" max="11788" width="8.1640625" customWidth="1"/>
    <col min="11789" max="11790" width="7.6640625" customWidth="1"/>
    <col min="11791" max="11794" width="8.5" customWidth="1"/>
    <col min="11795" max="11795" width="8.33203125" customWidth="1"/>
    <col min="11796" max="11796" width="12.83203125" customWidth="1"/>
    <col min="11797" max="11797" width="13.1640625" customWidth="1"/>
    <col min="11799" max="11799" width="13" bestFit="1" customWidth="1"/>
    <col min="11800" max="11800" width="12.5" customWidth="1"/>
    <col min="12034" max="12034" width="43.5" customWidth="1"/>
    <col min="12035" max="12035" width="15.5" customWidth="1"/>
    <col min="12036" max="12036" width="8" customWidth="1"/>
    <col min="12037" max="12037" width="12.83203125" customWidth="1"/>
    <col min="12038" max="12038" width="18.83203125" customWidth="1"/>
    <col min="12039" max="12039" width="9.6640625" customWidth="1"/>
    <col min="12040" max="12040" width="9.5" customWidth="1"/>
    <col min="12041" max="12041" width="8.5" customWidth="1"/>
    <col min="12042" max="12042" width="8.83203125" customWidth="1"/>
    <col min="12043" max="12043" width="8.6640625" customWidth="1"/>
    <col min="12044" max="12044" width="8.1640625" customWidth="1"/>
    <col min="12045" max="12046" width="7.6640625" customWidth="1"/>
    <col min="12047" max="12050" width="8.5" customWidth="1"/>
    <col min="12051" max="12051" width="8.33203125" customWidth="1"/>
    <col min="12052" max="12052" width="12.83203125" customWidth="1"/>
    <col min="12053" max="12053" width="13.1640625" customWidth="1"/>
    <col min="12055" max="12055" width="13" bestFit="1" customWidth="1"/>
    <col min="12056" max="12056" width="12.5" customWidth="1"/>
    <col min="12290" max="12290" width="43.5" customWidth="1"/>
    <col min="12291" max="12291" width="15.5" customWidth="1"/>
    <col min="12292" max="12292" width="8" customWidth="1"/>
    <col min="12293" max="12293" width="12.83203125" customWidth="1"/>
    <col min="12294" max="12294" width="18.83203125" customWidth="1"/>
    <col min="12295" max="12295" width="9.6640625" customWidth="1"/>
    <col min="12296" max="12296" width="9.5" customWidth="1"/>
    <col min="12297" max="12297" width="8.5" customWidth="1"/>
    <col min="12298" max="12298" width="8.83203125" customWidth="1"/>
    <col min="12299" max="12299" width="8.6640625" customWidth="1"/>
    <col min="12300" max="12300" width="8.1640625" customWidth="1"/>
    <col min="12301" max="12302" width="7.6640625" customWidth="1"/>
    <col min="12303" max="12306" width="8.5" customWidth="1"/>
    <col min="12307" max="12307" width="8.33203125" customWidth="1"/>
    <col min="12308" max="12308" width="12.83203125" customWidth="1"/>
    <col min="12309" max="12309" width="13.1640625" customWidth="1"/>
    <col min="12311" max="12311" width="13" bestFit="1" customWidth="1"/>
    <col min="12312" max="12312" width="12.5" customWidth="1"/>
    <col min="12546" max="12546" width="43.5" customWidth="1"/>
    <col min="12547" max="12547" width="15.5" customWidth="1"/>
    <col min="12548" max="12548" width="8" customWidth="1"/>
    <col min="12549" max="12549" width="12.83203125" customWidth="1"/>
    <col min="12550" max="12550" width="18.83203125" customWidth="1"/>
    <col min="12551" max="12551" width="9.6640625" customWidth="1"/>
    <col min="12552" max="12552" width="9.5" customWidth="1"/>
    <col min="12553" max="12553" width="8.5" customWidth="1"/>
    <col min="12554" max="12554" width="8.83203125" customWidth="1"/>
    <col min="12555" max="12555" width="8.6640625" customWidth="1"/>
    <col min="12556" max="12556" width="8.1640625" customWidth="1"/>
    <col min="12557" max="12558" width="7.6640625" customWidth="1"/>
    <col min="12559" max="12562" width="8.5" customWidth="1"/>
    <col min="12563" max="12563" width="8.33203125" customWidth="1"/>
    <col min="12564" max="12564" width="12.83203125" customWidth="1"/>
    <col min="12565" max="12565" width="13.1640625" customWidth="1"/>
    <col min="12567" max="12567" width="13" bestFit="1" customWidth="1"/>
    <col min="12568" max="12568" width="12.5" customWidth="1"/>
    <col min="12802" max="12802" width="43.5" customWidth="1"/>
    <col min="12803" max="12803" width="15.5" customWidth="1"/>
    <col min="12804" max="12804" width="8" customWidth="1"/>
    <col min="12805" max="12805" width="12.83203125" customWidth="1"/>
    <col min="12806" max="12806" width="18.83203125" customWidth="1"/>
    <col min="12807" max="12807" width="9.6640625" customWidth="1"/>
    <col min="12808" max="12808" width="9.5" customWidth="1"/>
    <col min="12809" max="12809" width="8.5" customWidth="1"/>
    <col min="12810" max="12810" width="8.83203125" customWidth="1"/>
    <col min="12811" max="12811" width="8.6640625" customWidth="1"/>
    <col min="12812" max="12812" width="8.1640625" customWidth="1"/>
    <col min="12813" max="12814" width="7.6640625" customWidth="1"/>
    <col min="12815" max="12818" width="8.5" customWidth="1"/>
    <col min="12819" max="12819" width="8.33203125" customWidth="1"/>
    <col min="12820" max="12820" width="12.83203125" customWidth="1"/>
    <col min="12821" max="12821" width="13.1640625" customWidth="1"/>
    <col min="12823" max="12823" width="13" bestFit="1" customWidth="1"/>
    <col min="12824" max="12824" width="12.5" customWidth="1"/>
    <col min="13058" max="13058" width="43.5" customWidth="1"/>
    <col min="13059" max="13059" width="15.5" customWidth="1"/>
    <col min="13060" max="13060" width="8" customWidth="1"/>
    <col min="13061" max="13061" width="12.83203125" customWidth="1"/>
    <col min="13062" max="13062" width="18.83203125" customWidth="1"/>
    <col min="13063" max="13063" width="9.6640625" customWidth="1"/>
    <col min="13064" max="13064" width="9.5" customWidth="1"/>
    <col min="13065" max="13065" width="8.5" customWidth="1"/>
    <col min="13066" max="13066" width="8.83203125" customWidth="1"/>
    <col min="13067" max="13067" width="8.6640625" customWidth="1"/>
    <col min="13068" max="13068" width="8.1640625" customWidth="1"/>
    <col min="13069" max="13070" width="7.6640625" customWidth="1"/>
    <col min="13071" max="13074" width="8.5" customWidth="1"/>
    <col min="13075" max="13075" width="8.33203125" customWidth="1"/>
    <col min="13076" max="13076" width="12.83203125" customWidth="1"/>
    <col min="13077" max="13077" width="13.1640625" customWidth="1"/>
    <col min="13079" max="13079" width="13" bestFit="1" customWidth="1"/>
    <col min="13080" max="13080" width="12.5" customWidth="1"/>
    <col min="13314" max="13314" width="43.5" customWidth="1"/>
    <col min="13315" max="13315" width="15.5" customWidth="1"/>
    <col min="13316" max="13316" width="8" customWidth="1"/>
    <col min="13317" max="13317" width="12.83203125" customWidth="1"/>
    <col min="13318" max="13318" width="18.83203125" customWidth="1"/>
    <col min="13319" max="13319" width="9.6640625" customWidth="1"/>
    <col min="13320" max="13320" width="9.5" customWidth="1"/>
    <col min="13321" max="13321" width="8.5" customWidth="1"/>
    <col min="13322" max="13322" width="8.83203125" customWidth="1"/>
    <col min="13323" max="13323" width="8.6640625" customWidth="1"/>
    <col min="13324" max="13324" width="8.1640625" customWidth="1"/>
    <col min="13325" max="13326" width="7.6640625" customWidth="1"/>
    <col min="13327" max="13330" width="8.5" customWidth="1"/>
    <col min="13331" max="13331" width="8.33203125" customWidth="1"/>
    <col min="13332" max="13332" width="12.83203125" customWidth="1"/>
    <col min="13333" max="13333" width="13.1640625" customWidth="1"/>
    <col min="13335" max="13335" width="13" bestFit="1" customWidth="1"/>
    <col min="13336" max="13336" width="12.5" customWidth="1"/>
    <col min="13570" max="13570" width="43.5" customWidth="1"/>
    <col min="13571" max="13571" width="15.5" customWidth="1"/>
    <col min="13572" max="13572" width="8" customWidth="1"/>
    <col min="13573" max="13573" width="12.83203125" customWidth="1"/>
    <col min="13574" max="13574" width="18.83203125" customWidth="1"/>
    <col min="13575" max="13575" width="9.6640625" customWidth="1"/>
    <col min="13576" max="13576" width="9.5" customWidth="1"/>
    <col min="13577" max="13577" width="8.5" customWidth="1"/>
    <col min="13578" max="13578" width="8.83203125" customWidth="1"/>
    <col min="13579" max="13579" width="8.6640625" customWidth="1"/>
    <col min="13580" max="13580" width="8.1640625" customWidth="1"/>
    <col min="13581" max="13582" width="7.6640625" customWidth="1"/>
    <col min="13583" max="13586" width="8.5" customWidth="1"/>
    <col min="13587" max="13587" width="8.33203125" customWidth="1"/>
    <col min="13588" max="13588" width="12.83203125" customWidth="1"/>
    <col min="13589" max="13589" width="13.1640625" customWidth="1"/>
    <col min="13591" max="13591" width="13" bestFit="1" customWidth="1"/>
    <col min="13592" max="13592" width="12.5" customWidth="1"/>
    <col min="13826" max="13826" width="43.5" customWidth="1"/>
    <col min="13827" max="13827" width="15.5" customWidth="1"/>
    <col min="13828" max="13828" width="8" customWidth="1"/>
    <col min="13829" max="13829" width="12.83203125" customWidth="1"/>
    <col min="13830" max="13830" width="18.83203125" customWidth="1"/>
    <col min="13831" max="13831" width="9.6640625" customWidth="1"/>
    <col min="13832" max="13832" width="9.5" customWidth="1"/>
    <col min="13833" max="13833" width="8.5" customWidth="1"/>
    <col min="13834" max="13834" width="8.83203125" customWidth="1"/>
    <col min="13835" max="13835" width="8.6640625" customWidth="1"/>
    <col min="13836" max="13836" width="8.1640625" customWidth="1"/>
    <col min="13837" max="13838" width="7.6640625" customWidth="1"/>
    <col min="13839" max="13842" width="8.5" customWidth="1"/>
    <col min="13843" max="13843" width="8.33203125" customWidth="1"/>
    <col min="13844" max="13844" width="12.83203125" customWidth="1"/>
    <col min="13845" max="13845" width="13.1640625" customWidth="1"/>
    <col min="13847" max="13847" width="13" bestFit="1" customWidth="1"/>
    <col min="13848" max="13848" width="12.5" customWidth="1"/>
    <col min="14082" max="14082" width="43.5" customWidth="1"/>
    <col min="14083" max="14083" width="15.5" customWidth="1"/>
    <col min="14084" max="14084" width="8" customWidth="1"/>
    <col min="14085" max="14085" width="12.83203125" customWidth="1"/>
    <col min="14086" max="14086" width="18.83203125" customWidth="1"/>
    <col min="14087" max="14087" width="9.6640625" customWidth="1"/>
    <col min="14088" max="14088" width="9.5" customWidth="1"/>
    <col min="14089" max="14089" width="8.5" customWidth="1"/>
    <col min="14090" max="14090" width="8.83203125" customWidth="1"/>
    <col min="14091" max="14091" width="8.6640625" customWidth="1"/>
    <col min="14092" max="14092" width="8.1640625" customWidth="1"/>
    <col min="14093" max="14094" width="7.6640625" customWidth="1"/>
    <col min="14095" max="14098" width="8.5" customWidth="1"/>
    <col min="14099" max="14099" width="8.33203125" customWidth="1"/>
    <col min="14100" max="14100" width="12.83203125" customWidth="1"/>
    <col min="14101" max="14101" width="13.1640625" customWidth="1"/>
    <col min="14103" max="14103" width="13" bestFit="1" customWidth="1"/>
    <col min="14104" max="14104" width="12.5" customWidth="1"/>
    <col min="14338" max="14338" width="43.5" customWidth="1"/>
    <col min="14339" max="14339" width="15.5" customWidth="1"/>
    <col min="14340" max="14340" width="8" customWidth="1"/>
    <col min="14341" max="14341" width="12.83203125" customWidth="1"/>
    <col min="14342" max="14342" width="18.83203125" customWidth="1"/>
    <col min="14343" max="14343" width="9.6640625" customWidth="1"/>
    <col min="14344" max="14344" width="9.5" customWidth="1"/>
    <col min="14345" max="14345" width="8.5" customWidth="1"/>
    <col min="14346" max="14346" width="8.83203125" customWidth="1"/>
    <col min="14347" max="14347" width="8.6640625" customWidth="1"/>
    <col min="14348" max="14348" width="8.1640625" customWidth="1"/>
    <col min="14349" max="14350" width="7.6640625" customWidth="1"/>
    <col min="14351" max="14354" width="8.5" customWidth="1"/>
    <col min="14355" max="14355" width="8.33203125" customWidth="1"/>
    <col min="14356" max="14356" width="12.83203125" customWidth="1"/>
    <col min="14357" max="14357" width="13.1640625" customWidth="1"/>
    <col min="14359" max="14359" width="13" bestFit="1" customWidth="1"/>
    <col min="14360" max="14360" width="12.5" customWidth="1"/>
    <col min="14594" max="14594" width="43.5" customWidth="1"/>
    <col min="14595" max="14595" width="15.5" customWidth="1"/>
    <col min="14596" max="14596" width="8" customWidth="1"/>
    <col min="14597" max="14597" width="12.83203125" customWidth="1"/>
    <col min="14598" max="14598" width="18.83203125" customWidth="1"/>
    <col min="14599" max="14599" width="9.6640625" customWidth="1"/>
    <col min="14600" max="14600" width="9.5" customWidth="1"/>
    <col min="14601" max="14601" width="8.5" customWidth="1"/>
    <col min="14602" max="14602" width="8.83203125" customWidth="1"/>
    <col min="14603" max="14603" width="8.6640625" customWidth="1"/>
    <col min="14604" max="14604" width="8.1640625" customWidth="1"/>
    <col min="14605" max="14606" width="7.6640625" customWidth="1"/>
    <col min="14607" max="14610" width="8.5" customWidth="1"/>
    <col min="14611" max="14611" width="8.33203125" customWidth="1"/>
    <col min="14612" max="14612" width="12.83203125" customWidth="1"/>
    <col min="14613" max="14613" width="13.1640625" customWidth="1"/>
    <col min="14615" max="14615" width="13" bestFit="1" customWidth="1"/>
    <col min="14616" max="14616" width="12.5" customWidth="1"/>
    <col min="14850" max="14850" width="43.5" customWidth="1"/>
    <col min="14851" max="14851" width="15.5" customWidth="1"/>
    <col min="14852" max="14852" width="8" customWidth="1"/>
    <col min="14853" max="14853" width="12.83203125" customWidth="1"/>
    <col min="14854" max="14854" width="18.83203125" customWidth="1"/>
    <col min="14855" max="14855" width="9.6640625" customWidth="1"/>
    <col min="14856" max="14856" width="9.5" customWidth="1"/>
    <col min="14857" max="14857" width="8.5" customWidth="1"/>
    <col min="14858" max="14858" width="8.83203125" customWidth="1"/>
    <col min="14859" max="14859" width="8.6640625" customWidth="1"/>
    <col min="14860" max="14860" width="8.1640625" customWidth="1"/>
    <col min="14861" max="14862" width="7.6640625" customWidth="1"/>
    <col min="14863" max="14866" width="8.5" customWidth="1"/>
    <col min="14867" max="14867" width="8.33203125" customWidth="1"/>
    <col min="14868" max="14868" width="12.83203125" customWidth="1"/>
    <col min="14869" max="14869" width="13.1640625" customWidth="1"/>
    <col min="14871" max="14871" width="13" bestFit="1" customWidth="1"/>
    <col min="14872" max="14872" width="12.5" customWidth="1"/>
    <col min="15106" max="15106" width="43.5" customWidth="1"/>
    <col min="15107" max="15107" width="15.5" customWidth="1"/>
    <col min="15108" max="15108" width="8" customWidth="1"/>
    <col min="15109" max="15109" width="12.83203125" customWidth="1"/>
    <col min="15110" max="15110" width="18.83203125" customWidth="1"/>
    <col min="15111" max="15111" width="9.6640625" customWidth="1"/>
    <col min="15112" max="15112" width="9.5" customWidth="1"/>
    <col min="15113" max="15113" width="8.5" customWidth="1"/>
    <col min="15114" max="15114" width="8.83203125" customWidth="1"/>
    <col min="15115" max="15115" width="8.6640625" customWidth="1"/>
    <col min="15116" max="15116" width="8.1640625" customWidth="1"/>
    <col min="15117" max="15118" width="7.6640625" customWidth="1"/>
    <col min="15119" max="15122" width="8.5" customWidth="1"/>
    <col min="15123" max="15123" width="8.33203125" customWidth="1"/>
    <col min="15124" max="15124" width="12.83203125" customWidth="1"/>
    <col min="15125" max="15125" width="13.1640625" customWidth="1"/>
    <col min="15127" max="15127" width="13" bestFit="1" customWidth="1"/>
    <col min="15128" max="15128" width="12.5" customWidth="1"/>
    <col min="15362" max="15362" width="43.5" customWidth="1"/>
    <col min="15363" max="15363" width="15.5" customWidth="1"/>
    <col min="15364" max="15364" width="8" customWidth="1"/>
    <col min="15365" max="15365" width="12.83203125" customWidth="1"/>
    <col min="15366" max="15366" width="18.83203125" customWidth="1"/>
    <col min="15367" max="15367" width="9.6640625" customWidth="1"/>
    <col min="15368" max="15368" width="9.5" customWidth="1"/>
    <col min="15369" max="15369" width="8.5" customWidth="1"/>
    <col min="15370" max="15370" width="8.83203125" customWidth="1"/>
    <col min="15371" max="15371" width="8.6640625" customWidth="1"/>
    <col min="15372" max="15372" width="8.1640625" customWidth="1"/>
    <col min="15373" max="15374" width="7.6640625" customWidth="1"/>
    <col min="15375" max="15378" width="8.5" customWidth="1"/>
    <col min="15379" max="15379" width="8.33203125" customWidth="1"/>
    <col min="15380" max="15380" width="12.83203125" customWidth="1"/>
    <col min="15381" max="15381" width="13.1640625" customWidth="1"/>
    <col min="15383" max="15383" width="13" bestFit="1" customWidth="1"/>
    <col min="15384" max="15384" width="12.5" customWidth="1"/>
    <col min="15618" max="15618" width="43.5" customWidth="1"/>
    <col min="15619" max="15619" width="15.5" customWidth="1"/>
    <col min="15620" max="15620" width="8" customWidth="1"/>
    <col min="15621" max="15621" width="12.83203125" customWidth="1"/>
    <col min="15622" max="15622" width="18.83203125" customWidth="1"/>
    <col min="15623" max="15623" width="9.6640625" customWidth="1"/>
    <col min="15624" max="15624" width="9.5" customWidth="1"/>
    <col min="15625" max="15625" width="8.5" customWidth="1"/>
    <col min="15626" max="15626" width="8.83203125" customWidth="1"/>
    <col min="15627" max="15627" width="8.6640625" customWidth="1"/>
    <col min="15628" max="15628" width="8.1640625" customWidth="1"/>
    <col min="15629" max="15630" width="7.6640625" customWidth="1"/>
    <col min="15631" max="15634" width="8.5" customWidth="1"/>
    <col min="15635" max="15635" width="8.33203125" customWidth="1"/>
    <col min="15636" max="15636" width="12.83203125" customWidth="1"/>
    <col min="15637" max="15637" width="13.1640625" customWidth="1"/>
    <col min="15639" max="15639" width="13" bestFit="1" customWidth="1"/>
    <col min="15640" max="15640" width="12.5" customWidth="1"/>
    <col min="15874" max="15874" width="43.5" customWidth="1"/>
    <col min="15875" max="15875" width="15.5" customWidth="1"/>
    <col min="15876" max="15876" width="8" customWidth="1"/>
    <col min="15877" max="15877" width="12.83203125" customWidth="1"/>
    <col min="15878" max="15878" width="18.83203125" customWidth="1"/>
    <col min="15879" max="15879" width="9.6640625" customWidth="1"/>
    <col min="15880" max="15880" width="9.5" customWidth="1"/>
    <col min="15881" max="15881" width="8.5" customWidth="1"/>
    <col min="15882" max="15882" width="8.83203125" customWidth="1"/>
    <col min="15883" max="15883" width="8.6640625" customWidth="1"/>
    <col min="15884" max="15884" width="8.1640625" customWidth="1"/>
    <col min="15885" max="15886" width="7.6640625" customWidth="1"/>
    <col min="15887" max="15890" width="8.5" customWidth="1"/>
    <col min="15891" max="15891" width="8.33203125" customWidth="1"/>
    <col min="15892" max="15892" width="12.83203125" customWidth="1"/>
    <col min="15893" max="15893" width="13.1640625" customWidth="1"/>
    <col min="15895" max="15895" width="13" bestFit="1" customWidth="1"/>
    <col min="15896" max="15896" width="12.5" customWidth="1"/>
    <col min="16130" max="16130" width="43.5" customWidth="1"/>
    <col min="16131" max="16131" width="15.5" customWidth="1"/>
    <col min="16132" max="16132" width="8" customWidth="1"/>
    <col min="16133" max="16133" width="12.83203125" customWidth="1"/>
    <col min="16134" max="16134" width="18.83203125" customWidth="1"/>
    <col min="16135" max="16135" width="9.6640625" customWidth="1"/>
    <col min="16136" max="16136" width="9.5" customWidth="1"/>
    <col min="16137" max="16137" width="8.5" customWidth="1"/>
    <col min="16138" max="16138" width="8.83203125" customWidth="1"/>
    <col min="16139" max="16139" width="8.6640625" customWidth="1"/>
    <col min="16140" max="16140" width="8.1640625" customWidth="1"/>
    <col min="16141" max="16142" width="7.6640625" customWidth="1"/>
    <col min="16143" max="16146" width="8.5" customWidth="1"/>
    <col min="16147" max="16147" width="8.33203125" customWidth="1"/>
    <col min="16148" max="16148" width="12.83203125" customWidth="1"/>
    <col min="16149" max="16149" width="13.1640625" customWidth="1"/>
    <col min="16151" max="16151" width="13" bestFit="1" customWidth="1"/>
    <col min="16152" max="16152" width="12.5" customWidth="1"/>
  </cols>
  <sheetData>
    <row r="1" spans="1:9" ht="31.5" customHeight="1" x14ac:dyDescent="0.2">
      <c r="A1" s="135" t="s">
        <v>0</v>
      </c>
      <c r="B1" s="136"/>
      <c r="C1" s="136"/>
      <c r="D1" s="136"/>
      <c r="E1" s="136"/>
      <c r="F1" s="136"/>
      <c r="G1" s="1"/>
      <c r="H1" s="1"/>
    </row>
    <row r="2" spans="1:9" ht="27.75" customHeight="1" x14ac:dyDescent="0.2">
      <c r="A2" s="147" t="s">
        <v>89</v>
      </c>
      <c r="B2" s="147"/>
      <c r="C2" s="147"/>
      <c r="D2" s="147"/>
      <c r="E2" s="147"/>
      <c r="F2" s="147"/>
      <c r="G2" s="1"/>
      <c r="H2" s="1"/>
    </row>
    <row r="3" spans="1:9" x14ac:dyDescent="0.2">
      <c r="A3" s="77" t="s">
        <v>1</v>
      </c>
      <c r="B3" s="137"/>
      <c r="C3" s="137"/>
      <c r="D3" s="137"/>
      <c r="E3" s="137"/>
      <c r="F3" s="137"/>
      <c r="I3" s="3"/>
    </row>
    <row r="4" spans="1:9" x14ac:dyDescent="0.2">
      <c r="A4" s="77" t="s">
        <v>2</v>
      </c>
      <c r="B4" s="137"/>
      <c r="C4" s="137"/>
      <c r="D4" s="137"/>
      <c r="E4" s="137"/>
      <c r="F4" s="137"/>
    </row>
    <row r="5" spans="1:9" x14ac:dyDescent="0.2">
      <c r="A5" s="77" t="s">
        <v>3</v>
      </c>
      <c r="B5" s="137"/>
      <c r="C5" s="137"/>
      <c r="D5" s="137"/>
      <c r="E5" s="137"/>
      <c r="F5" s="137"/>
    </row>
    <row r="6" spans="1:9" ht="48" customHeight="1" x14ac:dyDescent="0.2">
      <c r="A6" s="78" t="s">
        <v>4</v>
      </c>
      <c r="B6" s="143"/>
      <c r="C6" s="143"/>
      <c r="D6" s="143"/>
      <c r="E6" s="143"/>
      <c r="F6" s="143"/>
    </row>
    <row r="7" spans="1:9" x14ac:dyDescent="0.2">
      <c r="A7" s="77" t="s">
        <v>5</v>
      </c>
      <c r="B7" s="137"/>
      <c r="C7" s="137"/>
      <c r="D7" s="137"/>
      <c r="E7" s="137"/>
      <c r="F7" s="137"/>
    </row>
    <row r="8" spans="1:9" x14ac:dyDescent="0.2">
      <c r="A8" s="2"/>
      <c r="B8" s="71"/>
      <c r="C8" s="71"/>
      <c r="D8" s="71"/>
      <c r="E8" s="71"/>
      <c r="F8" s="71"/>
    </row>
    <row r="9" spans="1:9" ht="46" thickBot="1" x14ac:dyDescent="0.25">
      <c r="A9" s="120" t="s">
        <v>6</v>
      </c>
      <c r="B9" s="121" t="s">
        <v>7</v>
      </c>
      <c r="C9" s="121" t="s">
        <v>8</v>
      </c>
      <c r="D9" s="121" t="s">
        <v>9</v>
      </c>
      <c r="E9" s="124" t="s">
        <v>51</v>
      </c>
      <c r="F9" s="123" t="s">
        <v>50</v>
      </c>
    </row>
    <row r="10" spans="1:9" ht="16" thickTop="1" x14ac:dyDescent="0.2">
      <c r="A10" s="86" t="s">
        <v>74</v>
      </c>
      <c r="B10" s="94">
        <v>0</v>
      </c>
      <c r="C10" s="86">
        <v>0</v>
      </c>
      <c r="D10" s="6">
        <v>0</v>
      </c>
      <c r="E10" s="79" t="s">
        <v>73</v>
      </c>
      <c r="F10" s="32">
        <f>IF(E10="Yes", D10*1.25, D10)</f>
        <v>0</v>
      </c>
    </row>
    <row r="11" spans="1:9" x14ac:dyDescent="0.2">
      <c r="A11" s="86"/>
      <c r="B11" s="79">
        <v>0</v>
      </c>
      <c r="C11" s="86">
        <v>0</v>
      </c>
      <c r="D11" s="6">
        <f t="shared" ref="D11:D13" si="0">SUM(B11*C11)</f>
        <v>0</v>
      </c>
      <c r="E11" s="79" t="s">
        <v>73</v>
      </c>
      <c r="F11" s="32">
        <f t="shared" ref="F11:F13" si="1">IF(E11="Yes", D11*1.25, D11)</f>
        <v>0</v>
      </c>
    </row>
    <row r="12" spans="1:9" x14ac:dyDescent="0.2">
      <c r="A12" s="86"/>
      <c r="B12" s="79">
        <v>0</v>
      </c>
      <c r="C12" s="86">
        <v>0</v>
      </c>
      <c r="D12" s="6">
        <f t="shared" si="0"/>
        <v>0</v>
      </c>
      <c r="E12" s="79" t="s">
        <v>73</v>
      </c>
      <c r="F12" s="32">
        <f t="shared" si="1"/>
        <v>0</v>
      </c>
    </row>
    <row r="13" spans="1:9" x14ac:dyDescent="0.2">
      <c r="A13" s="86"/>
      <c r="B13" s="79">
        <v>0</v>
      </c>
      <c r="C13" s="86">
        <v>0</v>
      </c>
      <c r="D13" s="6">
        <f t="shared" si="0"/>
        <v>0</v>
      </c>
      <c r="E13" s="79" t="s">
        <v>73</v>
      </c>
      <c r="F13" s="32">
        <f t="shared" si="1"/>
        <v>0</v>
      </c>
    </row>
    <row r="14" spans="1:9" ht="16" thickBot="1" x14ac:dyDescent="0.25">
      <c r="A14" s="86"/>
      <c r="B14" s="125">
        <v>0</v>
      </c>
      <c r="C14" s="86">
        <v>0</v>
      </c>
      <c r="D14" s="6">
        <f>SUM(B14*C14)</f>
        <v>0</v>
      </c>
      <c r="E14" s="79" t="s">
        <v>73</v>
      </c>
      <c r="F14" s="32">
        <f t="shared" ref="F14" si="2">IF(E14="Yes", D14*1.25, D14)</f>
        <v>0</v>
      </c>
    </row>
    <row r="15" spans="1:9" ht="17" thickTop="1" thickBot="1" x14ac:dyDescent="0.25">
      <c r="A15" s="7" t="s">
        <v>10</v>
      </c>
      <c r="B15" s="8"/>
      <c r="C15" s="7"/>
      <c r="D15" s="9">
        <f>SUM(D10:D14)</f>
        <v>0</v>
      </c>
      <c r="E15" s="99"/>
      <c r="F15" s="99">
        <f>SUM(F10:F14)</f>
        <v>0</v>
      </c>
      <c r="G15" t="s">
        <v>11</v>
      </c>
    </row>
    <row r="16" spans="1:9" ht="16" thickTop="1" x14ac:dyDescent="0.2">
      <c r="A16" s="55" t="s">
        <v>31</v>
      </c>
    </row>
    <row r="17" spans="1:6" x14ac:dyDescent="0.2">
      <c r="A17" s="2"/>
    </row>
    <row r="18" spans="1:6" ht="16" thickBot="1" x14ac:dyDescent="0.25">
      <c r="A18" s="11" t="s">
        <v>55</v>
      </c>
      <c r="B18" s="4" t="s">
        <v>7</v>
      </c>
      <c r="C18" s="4" t="s">
        <v>8</v>
      </c>
      <c r="D18" s="4" t="s">
        <v>9</v>
      </c>
    </row>
    <row r="19" spans="1:6" ht="17" thickTop="1" thickBot="1" x14ac:dyDescent="0.25">
      <c r="A19" s="93" t="s">
        <v>34</v>
      </c>
      <c r="B19" s="94">
        <v>3000</v>
      </c>
      <c r="C19" s="92">
        <v>1</v>
      </c>
      <c r="D19" s="12">
        <f>B19*C19</f>
        <v>3000</v>
      </c>
    </row>
    <row r="20" spans="1:6" ht="16" thickTop="1" x14ac:dyDescent="0.2">
      <c r="A20" s="95" t="s">
        <v>91</v>
      </c>
      <c r="B20" s="79">
        <v>1000</v>
      </c>
      <c r="C20" s="86">
        <v>1</v>
      </c>
      <c r="D20" s="12">
        <f>B20*C20</f>
        <v>1000</v>
      </c>
    </row>
    <row r="21" spans="1:6" x14ac:dyDescent="0.2">
      <c r="A21" s="14" t="s">
        <v>10</v>
      </c>
      <c r="B21" s="15"/>
      <c r="C21" s="15"/>
      <c r="D21" s="16">
        <f>SUM(D19:D20)</f>
        <v>4000</v>
      </c>
    </row>
    <row r="22" spans="1:6" ht="30" x14ac:dyDescent="0.2">
      <c r="A22" s="129" t="s">
        <v>90</v>
      </c>
      <c r="B22" s="127"/>
      <c r="C22" s="127"/>
      <c r="D22" s="128"/>
    </row>
    <row r="23" spans="1:6" x14ac:dyDescent="0.2">
      <c r="A23" s="17"/>
      <c r="B23" s="18"/>
      <c r="C23" s="17"/>
      <c r="D23" s="18"/>
      <c r="E23" s="48"/>
    </row>
    <row r="24" spans="1:6" ht="45" x14ac:dyDescent="0.2">
      <c r="A24" s="119" t="s">
        <v>12</v>
      </c>
      <c r="B24" s="148" t="s">
        <v>7</v>
      </c>
      <c r="C24" s="149"/>
      <c r="D24" s="123" t="s">
        <v>9</v>
      </c>
      <c r="E24" s="124" t="s">
        <v>51</v>
      </c>
      <c r="F24" s="123" t="s">
        <v>50</v>
      </c>
    </row>
    <row r="25" spans="1:6" ht="12.75" customHeight="1" x14ac:dyDescent="0.2">
      <c r="A25" s="90"/>
      <c r="B25" s="130">
        <v>0</v>
      </c>
      <c r="C25" s="131"/>
      <c r="D25" s="19">
        <f>B25</f>
        <v>0</v>
      </c>
      <c r="E25" s="81" t="s">
        <v>73</v>
      </c>
      <c r="F25" s="32">
        <f>IF(E25="Yes", D25*1.25, D25)</f>
        <v>0</v>
      </c>
    </row>
    <row r="26" spans="1:6" x14ac:dyDescent="0.2">
      <c r="A26" s="86"/>
      <c r="B26" s="130">
        <v>0</v>
      </c>
      <c r="C26" s="131"/>
      <c r="D26" s="19">
        <f t="shared" ref="D26:D42" si="3">B26</f>
        <v>0</v>
      </c>
      <c r="E26" s="79" t="s">
        <v>73</v>
      </c>
      <c r="F26" s="32">
        <f t="shared" ref="F26:F42" si="4">IF(E26="Yes", D26*1.25, D26)</f>
        <v>0</v>
      </c>
    </row>
    <row r="27" spans="1:6" x14ac:dyDescent="0.2">
      <c r="A27" s="86"/>
      <c r="B27" s="130">
        <v>0</v>
      </c>
      <c r="C27" s="131"/>
      <c r="D27" s="19">
        <f t="shared" si="3"/>
        <v>0</v>
      </c>
      <c r="E27" s="79" t="s">
        <v>73</v>
      </c>
      <c r="F27" s="32">
        <f t="shared" si="4"/>
        <v>0</v>
      </c>
    </row>
    <row r="28" spans="1:6" x14ac:dyDescent="0.2">
      <c r="A28" s="86"/>
      <c r="B28" s="130">
        <v>0</v>
      </c>
      <c r="C28" s="131"/>
      <c r="D28" s="19">
        <f t="shared" si="3"/>
        <v>0</v>
      </c>
      <c r="E28" s="79" t="s">
        <v>73</v>
      </c>
      <c r="F28" s="32">
        <f t="shared" si="4"/>
        <v>0</v>
      </c>
    </row>
    <row r="29" spans="1:6" x14ac:dyDescent="0.2">
      <c r="A29" s="91"/>
      <c r="B29" s="130">
        <v>0</v>
      </c>
      <c r="C29" s="131"/>
      <c r="D29" s="19">
        <f t="shared" si="3"/>
        <v>0</v>
      </c>
      <c r="E29" s="79" t="s">
        <v>73</v>
      </c>
      <c r="F29" s="32">
        <f t="shared" si="4"/>
        <v>0</v>
      </c>
    </row>
    <row r="30" spans="1:6" x14ac:dyDescent="0.2">
      <c r="A30" s="91"/>
      <c r="B30" s="130">
        <v>0</v>
      </c>
      <c r="C30" s="131"/>
      <c r="D30" s="19">
        <f t="shared" si="3"/>
        <v>0</v>
      </c>
      <c r="E30" s="79" t="s">
        <v>73</v>
      </c>
      <c r="F30" s="32">
        <f t="shared" si="4"/>
        <v>0</v>
      </c>
    </row>
    <row r="31" spans="1:6" x14ac:dyDescent="0.2">
      <c r="A31" s="91"/>
      <c r="B31" s="130">
        <v>0</v>
      </c>
      <c r="C31" s="131"/>
      <c r="D31" s="19">
        <f t="shared" si="3"/>
        <v>0</v>
      </c>
      <c r="E31" s="79" t="s">
        <v>73</v>
      </c>
      <c r="F31" s="32">
        <f t="shared" si="4"/>
        <v>0</v>
      </c>
    </row>
    <row r="32" spans="1:6" x14ac:dyDescent="0.2">
      <c r="A32" s="91"/>
      <c r="B32" s="130">
        <v>0</v>
      </c>
      <c r="C32" s="131"/>
      <c r="D32" s="19">
        <f t="shared" si="3"/>
        <v>0</v>
      </c>
      <c r="E32" s="79" t="s">
        <v>73</v>
      </c>
      <c r="F32" s="32">
        <f t="shared" si="4"/>
        <v>0</v>
      </c>
    </row>
    <row r="33" spans="1:25" x14ac:dyDescent="0.2">
      <c r="A33" s="91"/>
      <c r="B33" s="130">
        <v>0</v>
      </c>
      <c r="C33" s="131"/>
      <c r="D33" s="19">
        <f t="shared" si="3"/>
        <v>0</v>
      </c>
      <c r="E33" s="79" t="s">
        <v>73</v>
      </c>
      <c r="F33" s="32">
        <f t="shared" si="4"/>
        <v>0</v>
      </c>
    </row>
    <row r="34" spans="1:25" x14ac:dyDescent="0.2">
      <c r="A34" s="91"/>
      <c r="B34" s="130">
        <v>0</v>
      </c>
      <c r="C34" s="131"/>
      <c r="D34" s="19">
        <f t="shared" si="3"/>
        <v>0</v>
      </c>
      <c r="E34" s="79" t="s">
        <v>73</v>
      </c>
      <c r="F34" s="32">
        <f t="shared" si="4"/>
        <v>0</v>
      </c>
    </row>
    <row r="35" spans="1:25" x14ac:dyDescent="0.2">
      <c r="A35" s="91"/>
      <c r="B35" s="130">
        <v>0</v>
      </c>
      <c r="C35" s="131"/>
      <c r="D35" s="19">
        <f t="shared" si="3"/>
        <v>0</v>
      </c>
      <c r="E35" s="79" t="s">
        <v>73</v>
      </c>
      <c r="F35" s="32">
        <f t="shared" si="4"/>
        <v>0</v>
      </c>
    </row>
    <row r="36" spans="1:25" x14ac:dyDescent="0.2">
      <c r="A36" s="91"/>
      <c r="B36" s="130">
        <v>0</v>
      </c>
      <c r="C36" s="131"/>
      <c r="D36" s="19">
        <f t="shared" si="3"/>
        <v>0</v>
      </c>
      <c r="E36" s="79" t="s">
        <v>73</v>
      </c>
      <c r="F36" s="32">
        <f t="shared" si="4"/>
        <v>0</v>
      </c>
    </row>
    <row r="37" spans="1:25" x14ac:dyDescent="0.2">
      <c r="A37" s="91"/>
      <c r="B37" s="130">
        <v>0</v>
      </c>
      <c r="C37" s="131"/>
      <c r="D37" s="19">
        <f t="shared" si="3"/>
        <v>0</v>
      </c>
      <c r="E37" s="79" t="s">
        <v>73</v>
      </c>
      <c r="F37" s="32">
        <f t="shared" si="4"/>
        <v>0</v>
      </c>
    </row>
    <row r="38" spans="1:25" x14ac:dyDescent="0.2">
      <c r="A38" s="91"/>
      <c r="B38" s="130">
        <v>0</v>
      </c>
      <c r="C38" s="131"/>
      <c r="D38" s="19">
        <f t="shared" si="3"/>
        <v>0</v>
      </c>
      <c r="E38" s="79" t="s">
        <v>73</v>
      </c>
      <c r="F38" s="32">
        <f t="shared" si="4"/>
        <v>0</v>
      </c>
    </row>
    <row r="39" spans="1:25" x14ac:dyDescent="0.2">
      <c r="A39" s="91"/>
      <c r="B39" s="130">
        <v>0</v>
      </c>
      <c r="C39" s="131"/>
      <c r="D39" s="19">
        <f t="shared" si="3"/>
        <v>0</v>
      </c>
      <c r="E39" s="79" t="s">
        <v>73</v>
      </c>
      <c r="F39" s="32">
        <f t="shared" si="4"/>
        <v>0</v>
      </c>
    </row>
    <row r="40" spans="1:25" x14ac:dyDescent="0.2">
      <c r="A40" s="91"/>
      <c r="B40" s="130">
        <v>0</v>
      </c>
      <c r="C40" s="131"/>
      <c r="D40" s="19">
        <f t="shared" si="3"/>
        <v>0</v>
      </c>
      <c r="E40" s="79" t="s">
        <v>73</v>
      </c>
      <c r="F40" s="32">
        <f t="shared" si="4"/>
        <v>0</v>
      </c>
    </row>
    <row r="41" spans="1:25" x14ac:dyDescent="0.2">
      <c r="A41" s="91"/>
      <c r="B41" s="130">
        <v>0</v>
      </c>
      <c r="C41" s="131"/>
      <c r="D41" s="19">
        <f t="shared" si="3"/>
        <v>0</v>
      </c>
      <c r="E41" s="79" t="s">
        <v>73</v>
      </c>
      <c r="F41" s="32">
        <f t="shared" si="4"/>
        <v>0</v>
      </c>
    </row>
    <row r="42" spans="1:25" x14ac:dyDescent="0.2">
      <c r="A42" s="91"/>
      <c r="B42" s="130">
        <v>0</v>
      </c>
      <c r="C42" s="131"/>
      <c r="D42" s="19">
        <f t="shared" si="3"/>
        <v>0</v>
      </c>
      <c r="E42" s="79" t="s">
        <v>73</v>
      </c>
      <c r="F42" s="32">
        <f t="shared" si="4"/>
        <v>0</v>
      </c>
    </row>
    <row r="43" spans="1:25" ht="16" thickBot="1" x14ac:dyDescent="0.25">
      <c r="A43" s="8" t="s">
        <v>10</v>
      </c>
      <c r="B43" s="132"/>
      <c r="C43" s="133"/>
      <c r="D43" s="20">
        <f>SUM(D25:D39)</f>
        <v>0</v>
      </c>
      <c r="E43" s="126"/>
      <c r="F43" s="126">
        <f>SUM(F25:F42)</f>
        <v>0</v>
      </c>
      <c r="G43" s="10"/>
      <c r="H43" s="1"/>
      <c r="I43" s="1"/>
    </row>
    <row r="44" spans="1:25" ht="16" thickTop="1" x14ac:dyDescent="0.2">
      <c r="A44" s="21"/>
      <c r="B44" s="22"/>
      <c r="C44" s="22"/>
      <c r="D44" s="23"/>
      <c r="E44" s="23"/>
    </row>
    <row r="45" spans="1:25" x14ac:dyDescent="0.2">
      <c r="A45" s="25" t="s">
        <v>13</v>
      </c>
    </row>
    <row r="46" spans="1:25" ht="31" thickBot="1" x14ac:dyDescent="0.25">
      <c r="A46" s="121" t="s">
        <v>14</v>
      </c>
      <c r="B46" s="121" t="s">
        <v>7</v>
      </c>
      <c r="C46" s="121" t="s">
        <v>8</v>
      </c>
      <c r="D46" s="121" t="s">
        <v>9</v>
      </c>
      <c r="E46" s="122" t="s">
        <v>50</v>
      </c>
      <c r="F46" s="4"/>
      <c r="G46" s="144" t="s">
        <v>16</v>
      </c>
      <c r="H46" s="145"/>
      <c r="I46" s="145"/>
      <c r="J46" s="145"/>
      <c r="K46" s="145"/>
      <c r="L46" s="145"/>
      <c r="M46" s="145"/>
      <c r="N46" s="145"/>
      <c r="O46" s="145"/>
      <c r="P46" s="145"/>
      <c r="Q46" s="145"/>
      <c r="R46" s="146"/>
      <c r="S46" s="134" t="s">
        <v>17</v>
      </c>
      <c r="T46" s="134"/>
      <c r="U46" s="134"/>
      <c r="V46" s="134"/>
      <c r="W46" s="134"/>
      <c r="X46" s="134"/>
      <c r="Y46" s="134"/>
    </row>
    <row r="47" spans="1:25" ht="29" thickTop="1" x14ac:dyDescent="0.2">
      <c r="A47" s="26"/>
      <c r="B47" s="27"/>
      <c r="C47" s="26"/>
      <c r="D47" s="26"/>
      <c r="E47" s="26"/>
      <c r="F47" s="96" t="s">
        <v>15</v>
      </c>
      <c r="G47" s="59" t="s">
        <v>76</v>
      </c>
      <c r="H47" s="59" t="s">
        <v>77</v>
      </c>
      <c r="I47" s="59" t="s">
        <v>78</v>
      </c>
      <c r="J47" s="59" t="s">
        <v>79</v>
      </c>
      <c r="K47" s="59" t="s">
        <v>80</v>
      </c>
      <c r="L47" s="59" t="s">
        <v>81</v>
      </c>
      <c r="M47" s="59" t="s">
        <v>82</v>
      </c>
      <c r="N47" s="59" t="s">
        <v>83</v>
      </c>
      <c r="O47" s="59" t="s">
        <v>84</v>
      </c>
      <c r="P47" s="59" t="s">
        <v>85</v>
      </c>
      <c r="Q47" s="28" t="s">
        <v>86</v>
      </c>
      <c r="R47" s="28" t="s">
        <v>87</v>
      </c>
      <c r="S47" s="29" t="s">
        <v>18</v>
      </c>
      <c r="T47" s="30" t="s">
        <v>19</v>
      </c>
      <c r="U47" s="30" t="s">
        <v>20</v>
      </c>
      <c r="V47" s="30" t="s">
        <v>21</v>
      </c>
      <c r="W47" s="30" t="s">
        <v>22</v>
      </c>
      <c r="X47" s="29" t="s">
        <v>32</v>
      </c>
      <c r="Y47" s="29" t="s">
        <v>33</v>
      </c>
    </row>
    <row r="48" spans="1:25" x14ac:dyDescent="0.2">
      <c r="A48" s="31"/>
      <c r="B48" s="79">
        <v>0</v>
      </c>
      <c r="C48" s="84">
        <v>0</v>
      </c>
      <c r="D48" s="33">
        <f>SUM(B48*C48)</f>
        <v>0</v>
      </c>
      <c r="E48" s="33">
        <f>D48*1.25</f>
        <v>0</v>
      </c>
      <c r="F48" s="86"/>
      <c r="G48" s="116"/>
      <c r="H48" s="116"/>
      <c r="I48" s="116"/>
      <c r="J48" s="116"/>
      <c r="K48" s="116"/>
      <c r="L48" s="116"/>
      <c r="M48" s="116"/>
      <c r="N48" s="116"/>
      <c r="O48" s="116"/>
      <c r="P48" s="116"/>
      <c r="Q48" s="116"/>
      <c r="R48" s="116"/>
      <c r="S48" s="34">
        <f>IF($F48="PI",G48+H48+I48+J48+K48+L48+M48+N48+O48+P48+Q48+R48,0)</f>
        <v>0</v>
      </c>
      <c r="T48" s="34">
        <f>IF($F48="Study Coordinator",G48+H48+I48+J48+K48+L48+M48+N48+O48+P48+Q48+R48+S48,0)</f>
        <v>0</v>
      </c>
      <c r="U48" s="34">
        <f>IF($F48="Co-Investigator",G48+H48+I48+J48+K48+L48+M48+N48+O48+P48+Q48+R48,0)</f>
        <v>0</v>
      </c>
      <c r="V48" s="34">
        <f>IF($F48="Other Provider",G48+H48+I48+J48+K48+L48+M48+N48+O48+P48+Q48+R48,0)</f>
        <v>0</v>
      </c>
      <c r="W48" s="34">
        <f>IF($F48="Nurse",G48+H48+I48+J48+K48+L48+M48+N48+O48+P48+Q48+R48,0)</f>
        <v>0</v>
      </c>
      <c r="X48" s="34">
        <f>IF($F48="Clerical Staff",G48+H48+I48+J48+K48+L48+M48+N48+O48+P48+Q48+R48,0)</f>
        <v>0</v>
      </c>
      <c r="Y48" s="34">
        <f>IF($F48="Technical Staff",G48+H48+I48+J48+K48+L48+M48+N48+O48+P48+Q48+R48,0)</f>
        <v>0</v>
      </c>
    </row>
    <row r="49" spans="1:25" x14ac:dyDescent="0.2">
      <c r="A49" s="31"/>
      <c r="B49" s="80">
        <v>0</v>
      </c>
      <c r="C49" s="84">
        <v>0</v>
      </c>
      <c r="D49" s="33">
        <f t="shared" ref="D49:D69" si="5">SUM(B49*C49)</f>
        <v>0</v>
      </c>
      <c r="E49" s="33">
        <f t="shared" ref="E49:E69" si="6">D49*1.25</f>
        <v>0</v>
      </c>
      <c r="F49" s="86"/>
      <c r="G49" s="116"/>
      <c r="H49" s="116"/>
      <c r="I49" s="116"/>
      <c r="J49" s="116"/>
      <c r="K49" s="116"/>
      <c r="L49" s="116"/>
      <c r="M49" s="116"/>
      <c r="N49" s="116"/>
      <c r="O49" s="116"/>
      <c r="P49" s="116"/>
      <c r="Q49" s="116"/>
      <c r="R49" s="116"/>
      <c r="S49" s="34">
        <f t="shared" ref="S49:S69" si="7">IF($F49="PI",G49+H49+I49+J49+K49+L49+M49+N49+O49+P49+Q49+R49,0)</f>
        <v>0</v>
      </c>
      <c r="T49" s="34">
        <f t="shared" ref="T49:T69" si="8">IF($F49="Study Coordinator",G49+H49+I49+J49+K49+L49+M49+N49+O49+P49+Q49+R49+S49,0)</f>
        <v>0</v>
      </c>
      <c r="U49" s="34">
        <f t="shared" ref="U49:U69" si="9">IF($F49="Co-Investigator",G49+H49+I49+J49+K49+L49+M49+N49+O49+P49+Q49+R49,0)</f>
        <v>0</v>
      </c>
      <c r="V49" s="34">
        <f t="shared" ref="V49:V69" si="10">IF($F49="Other Provider",G49+H49+I49+J49+K49+L49+M49+N49+O49+P49+Q49+R49,0)</f>
        <v>0</v>
      </c>
      <c r="W49" s="34">
        <f t="shared" ref="W49:W69" si="11">IF($F49="Nurse",G49+H49+I49+J49+K49+L49+M49+N49+O49+P49+Q49+R49,0)</f>
        <v>0</v>
      </c>
      <c r="X49" s="34">
        <f t="shared" ref="X49:X69" si="12">IF($F49="Clerical Staff",G49+H49+I49+J49+K49+L49+M49+N49+O49+P49+Q49+R49,0)</f>
        <v>0</v>
      </c>
      <c r="Y49" s="34">
        <f t="shared" ref="Y49:Y69" si="13">IF($F49="Technical Staff",G49+H49+I49+J49+K49+L49+M49+N49+O49+P49+Q49+R49,0)</f>
        <v>0</v>
      </c>
    </row>
    <row r="50" spans="1:25" x14ac:dyDescent="0.2">
      <c r="A50" s="31"/>
      <c r="B50" s="79">
        <v>0</v>
      </c>
      <c r="C50" s="84">
        <v>0</v>
      </c>
      <c r="D50" s="33">
        <f t="shared" si="5"/>
        <v>0</v>
      </c>
      <c r="E50" s="33">
        <f t="shared" si="6"/>
        <v>0</v>
      </c>
      <c r="F50" s="86"/>
      <c r="G50" s="116"/>
      <c r="H50" s="116"/>
      <c r="I50" s="116"/>
      <c r="J50" s="116"/>
      <c r="K50" s="116"/>
      <c r="L50" s="116"/>
      <c r="M50" s="116"/>
      <c r="N50" s="116"/>
      <c r="O50" s="116"/>
      <c r="P50" s="116"/>
      <c r="Q50" s="116"/>
      <c r="R50" s="116"/>
      <c r="S50" s="34">
        <f t="shared" si="7"/>
        <v>0</v>
      </c>
      <c r="T50" s="34">
        <f t="shared" si="8"/>
        <v>0</v>
      </c>
      <c r="U50" s="34">
        <f t="shared" si="9"/>
        <v>0</v>
      </c>
      <c r="V50" s="34">
        <f t="shared" si="10"/>
        <v>0</v>
      </c>
      <c r="W50" s="34">
        <f t="shared" si="11"/>
        <v>0</v>
      </c>
      <c r="X50" s="34">
        <f t="shared" si="12"/>
        <v>0</v>
      </c>
      <c r="Y50" s="34">
        <f t="shared" si="13"/>
        <v>0</v>
      </c>
    </row>
    <row r="51" spans="1:25" x14ac:dyDescent="0.2">
      <c r="A51" s="31"/>
      <c r="B51" s="81">
        <v>0</v>
      </c>
      <c r="C51" s="84">
        <v>0</v>
      </c>
      <c r="D51" s="33">
        <f t="shared" si="5"/>
        <v>0</v>
      </c>
      <c r="E51" s="33">
        <f t="shared" si="6"/>
        <v>0</v>
      </c>
      <c r="F51" s="86"/>
      <c r="G51" s="116"/>
      <c r="H51" s="116"/>
      <c r="I51" s="116"/>
      <c r="J51" s="116"/>
      <c r="K51" s="116"/>
      <c r="L51" s="116"/>
      <c r="M51" s="116"/>
      <c r="N51" s="116"/>
      <c r="O51" s="116"/>
      <c r="P51" s="116"/>
      <c r="Q51" s="116"/>
      <c r="R51" s="116"/>
      <c r="S51" s="34">
        <f t="shared" si="7"/>
        <v>0</v>
      </c>
      <c r="T51" s="34">
        <f t="shared" si="8"/>
        <v>0</v>
      </c>
      <c r="U51" s="34">
        <f t="shared" si="9"/>
        <v>0</v>
      </c>
      <c r="V51" s="34">
        <f t="shared" si="10"/>
        <v>0</v>
      </c>
      <c r="W51" s="34">
        <f t="shared" si="11"/>
        <v>0</v>
      </c>
      <c r="X51" s="34">
        <f t="shared" si="12"/>
        <v>0</v>
      </c>
      <c r="Y51" s="34">
        <f t="shared" si="13"/>
        <v>0</v>
      </c>
    </row>
    <row r="52" spans="1:25" x14ac:dyDescent="0.2">
      <c r="A52" s="13"/>
      <c r="B52" s="81">
        <v>0</v>
      </c>
      <c r="C52" s="84">
        <v>0</v>
      </c>
      <c r="D52" s="33">
        <f t="shared" si="5"/>
        <v>0</v>
      </c>
      <c r="E52" s="33">
        <f t="shared" si="6"/>
        <v>0</v>
      </c>
      <c r="F52" s="86"/>
      <c r="G52" s="116"/>
      <c r="H52" s="116"/>
      <c r="I52" s="116"/>
      <c r="J52" s="116"/>
      <c r="K52" s="116"/>
      <c r="L52" s="116"/>
      <c r="M52" s="116"/>
      <c r="N52" s="116"/>
      <c r="O52" s="116"/>
      <c r="P52" s="116"/>
      <c r="Q52" s="116"/>
      <c r="R52" s="116"/>
      <c r="S52" s="34">
        <f t="shared" si="7"/>
        <v>0</v>
      </c>
      <c r="T52" s="34">
        <f t="shared" si="8"/>
        <v>0</v>
      </c>
      <c r="U52" s="34">
        <f t="shared" si="9"/>
        <v>0</v>
      </c>
      <c r="V52" s="34">
        <f t="shared" si="10"/>
        <v>0</v>
      </c>
      <c r="W52" s="34">
        <f t="shared" si="11"/>
        <v>0</v>
      </c>
      <c r="X52" s="34">
        <f t="shared" si="12"/>
        <v>0</v>
      </c>
      <c r="Y52" s="34">
        <f t="shared" si="13"/>
        <v>0</v>
      </c>
    </row>
    <row r="53" spans="1:25" x14ac:dyDescent="0.2">
      <c r="A53" s="13"/>
      <c r="B53" s="81">
        <v>0</v>
      </c>
      <c r="C53" s="84">
        <v>0</v>
      </c>
      <c r="D53" s="33">
        <f t="shared" si="5"/>
        <v>0</v>
      </c>
      <c r="E53" s="33">
        <f t="shared" si="6"/>
        <v>0</v>
      </c>
      <c r="F53" s="86"/>
      <c r="G53" s="116"/>
      <c r="H53" s="116"/>
      <c r="I53" s="116"/>
      <c r="J53" s="116"/>
      <c r="K53" s="116"/>
      <c r="L53" s="116"/>
      <c r="M53" s="116"/>
      <c r="N53" s="116"/>
      <c r="O53" s="116"/>
      <c r="P53" s="116"/>
      <c r="Q53" s="116"/>
      <c r="R53" s="116"/>
      <c r="S53" s="34">
        <f t="shared" si="7"/>
        <v>0</v>
      </c>
      <c r="T53" s="34">
        <f t="shared" si="8"/>
        <v>0</v>
      </c>
      <c r="U53" s="34">
        <f t="shared" si="9"/>
        <v>0</v>
      </c>
      <c r="V53" s="34">
        <f t="shared" si="10"/>
        <v>0</v>
      </c>
      <c r="W53" s="34">
        <f t="shared" si="11"/>
        <v>0</v>
      </c>
      <c r="X53" s="34">
        <f t="shared" si="12"/>
        <v>0</v>
      </c>
      <c r="Y53" s="34">
        <f t="shared" si="13"/>
        <v>0</v>
      </c>
    </row>
    <row r="54" spans="1:25" x14ac:dyDescent="0.2">
      <c r="A54" s="13"/>
      <c r="B54" s="81">
        <v>0</v>
      </c>
      <c r="C54" s="84">
        <v>0</v>
      </c>
      <c r="D54" s="33">
        <f t="shared" si="5"/>
        <v>0</v>
      </c>
      <c r="E54" s="33">
        <f t="shared" si="6"/>
        <v>0</v>
      </c>
      <c r="F54" s="86"/>
      <c r="G54" s="116"/>
      <c r="H54" s="116"/>
      <c r="I54" s="116"/>
      <c r="J54" s="116"/>
      <c r="K54" s="116"/>
      <c r="L54" s="116"/>
      <c r="M54" s="116"/>
      <c r="N54" s="116"/>
      <c r="O54" s="116"/>
      <c r="P54" s="116"/>
      <c r="Q54" s="116"/>
      <c r="R54" s="116"/>
      <c r="S54" s="34">
        <f t="shared" si="7"/>
        <v>0</v>
      </c>
      <c r="T54" s="34">
        <f t="shared" si="8"/>
        <v>0</v>
      </c>
      <c r="U54" s="34">
        <f t="shared" si="9"/>
        <v>0</v>
      </c>
      <c r="V54" s="34">
        <f t="shared" si="10"/>
        <v>0</v>
      </c>
      <c r="W54" s="34">
        <f t="shared" si="11"/>
        <v>0</v>
      </c>
      <c r="X54" s="34">
        <f t="shared" si="12"/>
        <v>0</v>
      </c>
      <c r="Y54" s="34">
        <f t="shared" si="13"/>
        <v>0</v>
      </c>
    </row>
    <row r="55" spans="1:25" x14ac:dyDescent="0.2">
      <c r="A55" s="13"/>
      <c r="B55" s="81">
        <v>0</v>
      </c>
      <c r="C55" s="84">
        <v>0</v>
      </c>
      <c r="D55" s="33">
        <f t="shared" si="5"/>
        <v>0</v>
      </c>
      <c r="E55" s="33">
        <f t="shared" si="6"/>
        <v>0</v>
      </c>
      <c r="F55" s="86"/>
      <c r="G55" s="116"/>
      <c r="H55" s="116"/>
      <c r="I55" s="116"/>
      <c r="J55" s="116"/>
      <c r="K55" s="116"/>
      <c r="L55" s="116"/>
      <c r="M55" s="116"/>
      <c r="N55" s="116"/>
      <c r="O55" s="116"/>
      <c r="P55" s="116"/>
      <c r="Q55" s="116"/>
      <c r="R55" s="116"/>
      <c r="S55" s="34">
        <f t="shared" si="7"/>
        <v>0</v>
      </c>
      <c r="T55" s="34">
        <f t="shared" si="8"/>
        <v>0</v>
      </c>
      <c r="U55" s="34">
        <f t="shared" si="9"/>
        <v>0</v>
      </c>
      <c r="V55" s="34">
        <f t="shared" si="10"/>
        <v>0</v>
      </c>
      <c r="W55" s="34">
        <f t="shared" si="11"/>
        <v>0</v>
      </c>
      <c r="X55" s="34">
        <f t="shared" si="12"/>
        <v>0</v>
      </c>
      <c r="Y55" s="34">
        <f t="shared" si="13"/>
        <v>0</v>
      </c>
    </row>
    <row r="56" spans="1:25" x14ac:dyDescent="0.2">
      <c r="A56" s="13"/>
      <c r="B56" s="81">
        <v>0</v>
      </c>
      <c r="C56" s="84">
        <v>0</v>
      </c>
      <c r="D56" s="33">
        <f t="shared" si="5"/>
        <v>0</v>
      </c>
      <c r="E56" s="33">
        <f t="shared" si="6"/>
        <v>0</v>
      </c>
      <c r="F56" s="86"/>
      <c r="G56" s="116"/>
      <c r="H56" s="116"/>
      <c r="I56" s="116"/>
      <c r="J56" s="116"/>
      <c r="K56" s="116"/>
      <c r="L56" s="116"/>
      <c r="M56" s="116"/>
      <c r="N56" s="116"/>
      <c r="O56" s="116"/>
      <c r="P56" s="116"/>
      <c r="Q56" s="116"/>
      <c r="R56" s="116"/>
      <c r="S56" s="34">
        <f t="shared" si="7"/>
        <v>0</v>
      </c>
      <c r="T56" s="34">
        <f t="shared" si="8"/>
        <v>0</v>
      </c>
      <c r="U56" s="34">
        <f t="shared" si="9"/>
        <v>0</v>
      </c>
      <c r="V56" s="34">
        <f t="shared" si="10"/>
        <v>0</v>
      </c>
      <c r="W56" s="34">
        <f t="shared" si="11"/>
        <v>0</v>
      </c>
      <c r="X56" s="34">
        <f t="shared" si="12"/>
        <v>0</v>
      </c>
      <c r="Y56" s="34">
        <f t="shared" si="13"/>
        <v>0</v>
      </c>
    </row>
    <row r="57" spans="1:25" x14ac:dyDescent="0.2">
      <c r="A57" s="13"/>
      <c r="B57" s="81">
        <v>0</v>
      </c>
      <c r="C57" s="84">
        <v>0</v>
      </c>
      <c r="D57" s="33">
        <f t="shared" si="5"/>
        <v>0</v>
      </c>
      <c r="E57" s="33">
        <f t="shared" si="6"/>
        <v>0</v>
      </c>
      <c r="F57" s="86"/>
      <c r="G57" s="116"/>
      <c r="H57" s="116"/>
      <c r="I57" s="116"/>
      <c r="J57" s="116"/>
      <c r="K57" s="116"/>
      <c r="L57" s="116"/>
      <c r="M57" s="116"/>
      <c r="N57" s="116"/>
      <c r="O57" s="116"/>
      <c r="P57" s="116"/>
      <c r="Q57" s="116"/>
      <c r="R57" s="116"/>
      <c r="S57" s="34">
        <f t="shared" si="7"/>
        <v>0</v>
      </c>
      <c r="T57" s="34">
        <f t="shared" si="8"/>
        <v>0</v>
      </c>
      <c r="U57" s="34">
        <f t="shared" si="9"/>
        <v>0</v>
      </c>
      <c r="V57" s="34">
        <f t="shared" si="10"/>
        <v>0</v>
      </c>
      <c r="W57" s="34">
        <f t="shared" si="11"/>
        <v>0</v>
      </c>
      <c r="X57" s="34">
        <f t="shared" si="12"/>
        <v>0</v>
      </c>
      <c r="Y57" s="34">
        <f t="shared" si="13"/>
        <v>0</v>
      </c>
    </row>
    <row r="58" spans="1:25" x14ac:dyDescent="0.2">
      <c r="A58" s="5"/>
      <c r="B58" s="79">
        <v>0</v>
      </c>
      <c r="C58" s="84">
        <v>0</v>
      </c>
      <c r="D58" s="33">
        <f t="shared" si="5"/>
        <v>0</v>
      </c>
      <c r="E58" s="33">
        <f t="shared" si="6"/>
        <v>0</v>
      </c>
      <c r="F58" s="86"/>
      <c r="G58" s="116"/>
      <c r="H58" s="116"/>
      <c r="I58" s="116"/>
      <c r="J58" s="116"/>
      <c r="K58" s="116"/>
      <c r="L58" s="116"/>
      <c r="M58" s="116"/>
      <c r="N58" s="116"/>
      <c r="O58" s="116"/>
      <c r="P58" s="116"/>
      <c r="Q58" s="116"/>
      <c r="R58" s="116"/>
      <c r="S58" s="34">
        <f t="shared" si="7"/>
        <v>0</v>
      </c>
      <c r="T58" s="34">
        <f t="shared" si="8"/>
        <v>0</v>
      </c>
      <c r="U58" s="34">
        <f t="shared" si="9"/>
        <v>0</v>
      </c>
      <c r="V58" s="34">
        <f t="shared" si="10"/>
        <v>0</v>
      </c>
      <c r="W58" s="34">
        <f t="shared" si="11"/>
        <v>0</v>
      </c>
      <c r="X58" s="34">
        <f t="shared" si="12"/>
        <v>0</v>
      </c>
      <c r="Y58" s="34">
        <f t="shared" si="13"/>
        <v>0</v>
      </c>
    </row>
    <row r="59" spans="1:25" x14ac:dyDescent="0.2">
      <c r="A59" s="13"/>
      <c r="B59" s="79">
        <v>0</v>
      </c>
      <c r="C59" s="84">
        <v>0</v>
      </c>
      <c r="D59" s="33">
        <f t="shared" si="5"/>
        <v>0</v>
      </c>
      <c r="E59" s="33">
        <f t="shared" si="6"/>
        <v>0</v>
      </c>
      <c r="F59" s="86"/>
      <c r="G59" s="116"/>
      <c r="H59" s="116"/>
      <c r="I59" s="116"/>
      <c r="J59" s="116"/>
      <c r="K59" s="116"/>
      <c r="L59" s="116"/>
      <c r="M59" s="116"/>
      <c r="N59" s="116"/>
      <c r="O59" s="116"/>
      <c r="P59" s="116"/>
      <c r="Q59" s="116"/>
      <c r="R59" s="116"/>
      <c r="S59" s="34">
        <f t="shared" si="7"/>
        <v>0</v>
      </c>
      <c r="T59" s="34">
        <f t="shared" si="8"/>
        <v>0</v>
      </c>
      <c r="U59" s="34">
        <f t="shared" si="9"/>
        <v>0</v>
      </c>
      <c r="V59" s="34">
        <f t="shared" si="10"/>
        <v>0</v>
      </c>
      <c r="W59" s="34">
        <f t="shared" si="11"/>
        <v>0</v>
      </c>
      <c r="X59" s="34">
        <f t="shared" si="12"/>
        <v>0</v>
      </c>
      <c r="Y59" s="34">
        <f t="shared" si="13"/>
        <v>0</v>
      </c>
    </row>
    <row r="60" spans="1:25" x14ac:dyDescent="0.2">
      <c r="A60" s="5"/>
      <c r="B60" s="79">
        <v>0</v>
      </c>
      <c r="C60" s="84">
        <v>0</v>
      </c>
      <c r="D60" s="33">
        <f t="shared" si="5"/>
        <v>0</v>
      </c>
      <c r="E60" s="33">
        <f t="shared" si="6"/>
        <v>0</v>
      </c>
      <c r="F60" s="86"/>
      <c r="G60" s="116"/>
      <c r="H60" s="116"/>
      <c r="I60" s="116"/>
      <c r="J60" s="116"/>
      <c r="K60" s="116"/>
      <c r="L60" s="116"/>
      <c r="M60" s="116"/>
      <c r="N60" s="116"/>
      <c r="O60" s="116"/>
      <c r="P60" s="116"/>
      <c r="Q60" s="116"/>
      <c r="R60" s="116"/>
      <c r="S60" s="34">
        <f t="shared" si="7"/>
        <v>0</v>
      </c>
      <c r="T60" s="34">
        <f t="shared" si="8"/>
        <v>0</v>
      </c>
      <c r="U60" s="34">
        <f t="shared" si="9"/>
        <v>0</v>
      </c>
      <c r="V60" s="34">
        <f t="shared" si="10"/>
        <v>0</v>
      </c>
      <c r="W60" s="34">
        <f t="shared" si="11"/>
        <v>0</v>
      </c>
      <c r="X60" s="34">
        <f t="shared" si="12"/>
        <v>0</v>
      </c>
      <c r="Y60" s="34">
        <f t="shared" si="13"/>
        <v>0</v>
      </c>
    </row>
    <row r="61" spans="1:25" x14ac:dyDescent="0.2">
      <c r="A61" s="60"/>
      <c r="B61" s="82">
        <v>0</v>
      </c>
      <c r="C61" s="85">
        <v>0</v>
      </c>
      <c r="D61" s="58">
        <f t="shared" si="5"/>
        <v>0</v>
      </c>
      <c r="E61" s="58">
        <f t="shared" si="6"/>
        <v>0</v>
      </c>
      <c r="F61" s="87"/>
      <c r="G61" s="116"/>
      <c r="H61" s="116"/>
      <c r="I61" s="116"/>
      <c r="J61" s="116"/>
      <c r="K61" s="116"/>
      <c r="L61" s="116"/>
      <c r="M61" s="116"/>
      <c r="N61" s="116"/>
      <c r="O61" s="116"/>
      <c r="P61" s="116"/>
      <c r="Q61" s="116"/>
      <c r="R61" s="116"/>
      <c r="S61" s="118">
        <f t="shared" si="7"/>
        <v>0</v>
      </c>
      <c r="T61" s="118">
        <f t="shared" si="8"/>
        <v>0</v>
      </c>
      <c r="U61" s="118">
        <f t="shared" si="9"/>
        <v>0</v>
      </c>
      <c r="V61" s="118">
        <f t="shared" si="10"/>
        <v>0</v>
      </c>
      <c r="W61" s="118">
        <f t="shared" si="11"/>
        <v>0</v>
      </c>
      <c r="X61" s="118">
        <f t="shared" si="12"/>
        <v>0</v>
      </c>
      <c r="Y61" s="118">
        <f t="shared" si="13"/>
        <v>0</v>
      </c>
    </row>
    <row r="62" spans="1:25" x14ac:dyDescent="0.2">
      <c r="A62" s="60"/>
      <c r="B62" s="82">
        <v>0</v>
      </c>
      <c r="C62" s="85">
        <v>0</v>
      </c>
      <c r="D62" s="33">
        <f t="shared" si="5"/>
        <v>0</v>
      </c>
      <c r="E62" s="33">
        <f t="shared" si="6"/>
        <v>0</v>
      </c>
      <c r="F62" s="86"/>
      <c r="G62" s="116"/>
      <c r="H62" s="116"/>
      <c r="I62" s="116"/>
      <c r="J62" s="116"/>
      <c r="K62" s="116"/>
      <c r="L62" s="116"/>
      <c r="M62" s="116"/>
      <c r="N62" s="116"/>
      <c r="O62" s="116"/>
      <c r="P62" s="116"/>
      <c r="Q62" s="116"/>
      <c r="R62" s="116"/>
      <c r="S62" s="34">
        <f t="shared" si="7"/>
        <v>0</v>
      </c>
      <c r="T62" s="34">
        <f t="shared" si="8"/>
        <v>0</v>
      </c>
      <c r="U62" s="34">
        <f t="shared" si="9"/>
        <v>0</v>
      </c>
      <c r="V62" s="34">
        <f t="shared" si="10"/>
        <v>0</v>
      </c>
      <c r="W62" s="34">
        <f t="shared" si="11"/>
        <v>0</v>
      </c>
      <c r="X62" s="34">
        <f t="shared" si="12"/>
        <v>0</v>
      </c>
      <c r="Y62" s="34">
        <f t="shared" si="13"/>
        <v>0</v>
      </c>
    </row>
    <row r="63" spans="1:25" x14ac:dyDescent="0.2">
      <c r="A63" s="5"/>
      <c r="B63" s="79">
        <v>0</v>
      </c>
      <c r="C63" s="84">
        <v>0</v>
      </c>
      <c r="D63" s="33">
        <f t="shared" si="5"/>
        <v>0</v>
      </c>
      <c r="E63" s="33">
        <f t="shared" si="6"/>
        <v>0</v>
      </c>
      <c r="F63" s="86"/>
      <c r="G63" s="116"/>
      <c r="H63" s="116"/>
      <c r="I63" s="116"/>
      <c r="J63" s="116"/>
      <c r="K63" s="116"/>
      <c r="L63" s="116"/>
      <c r="M63" s="116"/>
      <c r="N63" s="116"/>
      <c r="O63" s="116"/>
      <c r="P63" s="116"/>
      <c r="Q63" s="116"/>
      <c r="R63" s="116"/>
      <c r="S63" s="34">
        <f t="shared" si="7"/>
        <v>0</v>
      </c>
      <c r="T63" s="34">
        <f t="shared" si="8"/>
        <v>0</v>
      </c>
      <c r="U63" s="34">
        <f t="shared" si="9"/>
        <v>0</v>
      </c>
      <c r="V63" s="34">
        <f t="shared" si="10"/>
        <v>0</v>
      </c>
      <c r="W63" s="34">
        <f t="shared" si="11"/>
        <v>0</v>
      </c>
      <c r="X63" s="34">
        <f t="shared" si="12"/>
        <v>0</v>
      </c>
      <c r="Y63" s="34">
        <f t="shared" si="13"/>
        <v>0</v>
      </c>
    </row>
    <row r="64" spans="1:25" x14ac:dyDescent="0.2">
      <c r="A64" s="13"/>
      <c r="B64" s="79">
        <v>0</v>
      </c>
      <c r="C64" s="84">
        <v>0</v>
      </c>
      <c r="D64" s="33">
        <f t="shared" si="5"/>
        <v>0</v>
      </c>
      <c r="E64" s="33">
        <f t="shared" si="6"/>
        <v>0</v>
      </c>
      <c r="F64" s="86"/>
      <c r="G64" s="116"/>
      <c r="H64" s="116"/>
      <c r="I64" s="116"/>
      <c r="J64" s="116"/>
      <c r="K64" s="116"/>
      <c r="L64" s="116"/>
      <c r="M64" s="116"/>
      <c r="N64" s="116"/>
      <c r="O64" s="116"/>
      <c r="P64" s="116"/>
      <c r="Q64" s="116"/>
      <c r="R64" s="116"/>
      <c r="S64" s="34">
        <f t="shared" si="7"/>
        <v>0</v>
      </c>
      <c r="T64" s="34">
        <f t="shared" si="8"/>
        <v>0</v>
      </c>
      <c r="U64" s="34">
        <f t="shared" si="9"/>
        <v>0</v>
      </c>
      <c r="V64" s="34">
        <f t="shared" si="10"/>
        <v>0</v>
      </c>
      <c r="W64" s="34">
        <f t="shared" si="11"/>
        <v>0</v>
      </c>
      <c r="X64" s="34">
        <f t="shared" si="12"/>
        <v>0</v>
      </c>
      <c r="Y64" s="34">
        <f t="shared" si="13"/>
        <v>0</v>
      </c>
    </row>
    <row r="65" spans="1:25" x14ac:dyDescent="0.2">
      <c r="A65" s="5"/>
      <c r="B65" s="79">
        <v>0</v>
      </c>
      <c r="C65" s="84">
        <v>0</v>
      </c>
      <c r="D65" s="33">
        <f t="shared" si="5"/>
        <v>0</v>
      </c>
      <c r="E65" s="33">
        <f t="shared" si="6"/>
        <v>0</v>
      </c>
      <c r="F65" s="86"/>
      <c r="G65" s="116"/>
      <c r="H65" s="116"/>
      <c r="I65" s="116"/>
      <c r="J65" s="116"/>
      <c r="K65" s="116"/>
      <c r="L65" s="116"/>
      <c r="M65" s="116"/>
      <c r="N65" s="116"/>
      <c r="O65" s="116"/>
      <c r="P65" s="116"/>
      <c r="Q65" s="116"/>
      <c r="R65" s="116"/>
      <c r="S65" s="34">
        <f t="shared" si="7"/>
        <v>0</v>
      </c>
      <c r="T65" s="34">
        <f t="shared" si="8"/>
        <v>0</v>
      </c>
      <c r="U65" s="34">
        <f t="shared" si="9"/>
        <v>0</v>
      </c>
      <c r="V65" s="34">
        <f t="shared" si="10"/>
        <v>0</v>
      </c>
      <c r="W65" s="34">
        <f t="shared" si="11"/>
        <v>0</v>
      </c>
      <c r="X65" s="34">
        <f t="shared" si="12"/>
        <v>0</v>
      </c>
      <c r="Y65" s="34">
        <f t="shared" si="13"/>
        <v>0</v>
      </c>
    </row>
    <row r="66" spans="1:25" x14ac:dyDescent="0.2">
      <c r="A66" s="13"/>
      <c r="B66" s="79">
        <v>0</v>
      </c>
      <c r="C66" s="84">
        <v>0</v>
      </c>
      <c r="D66" s="33">
        <f t="shared" si="5"/>
        <v>0</v>
      </c>
      <c r="E66" s="33">
        <f t="shared" si="6"/>
        <v>0</v>
      </c>
      <c r="F66" s="86"/>
      <c r="G66" s="116"/>
      <c r="H66" s="116"/>
      <c r="I66" s="116"/>
      <c r="J66" s="116"/>
      <c r="K66" s="116"/>
      <c r="L66" s="116"/>
      <c r="M66" s="116"/>
      <c r="N66" s="116"/>
      <c r="O66" s="116"/>
      <c r="P66" s="116"/>
      <c r="Q66" s="116"/>
      <c r="R66" s="116"/>
      <c r="S66" s="34">
        <f t="shared" si="7"/>
        <v>0</v>
      </c>
      <c r="T66" s="34">
        <f t="shared" si="8"/>
        <v>0</v>
      </c>
      <c r="U66" s="34">
        <f t="shared" si="9"/>
        <v>0</v>
      </c>
      <c r="V66" s="34">
        <f t="shared" si="10"/>
        <v>0</v>
      </c>
      <c r="W66" s="34">
        <f t="shared" si="11"/>
        <v>0</v>
      </c>
      <c r="X66" s="34">
        <f t="shared" si="12"/>
        <v>0</v>
      </c>
      <c r="Y66" s="34">
        <f t="shared" si="13"/>
        <v>0</v>
      </c>
    </row>
    <row r="67" spans="1:25" x14ac:dyDescent="0.2">
      <c r="A67" s="13"/>
      <c r="B67" s="79">
        <v>0</v>
      </c>
      <c r="C67" s="84">
        <v>0</v>
      </c>
      <c r="D67" s="33">
        <f t="shared" si="5"/>
        <v>0</v>
      </c>
      <c r="E67" s="33">
        <f t="shared" si="6"/>
        <v>0</v>
      </c>
      <c r="F67" s="86"/>
      <c r="G67" s="116"/>
      <c r="H67" s="116"/>
      <c r="I67" s="116"/>
      <c r="J67" s="116"/>
      <c r="K67" s="116"/>
      <c r="L67" s="116"/>
      <c r="M67" s="116"/>
      <c r="N67" s="116"/>
      <c r="O67" s="116"/>
      <c r="P67" s="116"/>
      <c r="Q67" s="116"/>
      <c r="R67" s="116"/>
      <c r="S67" s="34">
        <f t="shared" si="7"/>
        <v>0</v>
      </c>
      <c r="T67" s="34">
        <f t="shared" si="8"/>
        <v>0</v>
      </c>
      <c r="U67" s="34">
        <f t="shared" si="9"/>
        <v>0</v>
      </c>
      <c r="V67" s="34">
        <f t="shared" si="10"/>
        <v>0</v>
      </c>
      <c r="W67" s="34">
        <f t="shared" si="11"/>
        <v>0</v>
      </c>
      <c r="X67" s="34">
        <f t="shared" si="12"/>
        <v>0</v>
      </c>
      <c r="Y67" s="34">
        <f t="shared" si="13"/>
        <v>0</v>
      </c>
    </row>
    <row r="68" spans="1:25" x14ac:dyDescent="0.2">
      <c r="A68" s="22" t="s">
        <v>43</v>
      </c>
      <c r="B68" s="79">
        <v>0</v>
      </c>
      <c r="C68" s="84">
        <v>0</v>
      </c>
      <c r="D68" s="33">
        <f t="shared" si="5"/>
        <v>0</v>
      </c>
      <c r="E68" s="33">
        <f t="shared" si="6"/>
        <v>0</v>
      </c>
      <c r="F68" s="86"/>
      <c r="G68" s="116"/>
      <c r="H68" s="116"/>
      <c r="I68" s="116"/>
      <c r="J68" s="116"/>
      <c r="K68" s="116"/>
      <c r="L68" s="116"/>
      <c r="M68" s="116"/>
      <c r="N68" s="116"/>
      <c r="O68" s="116"/>
      <c r="P68" s="116"/>
      <c r="Q68" s="116"/>
      <c r="R68" s="116"/>
      <c r="S68" s="34">
        <f t="shared" si="7"/>
        <v>0</v>
      </c>
      <c r="T68" s="34">
        <f t="shared" si="8"/>
        <v>0</v>
      </c>
      <c r="U68" s="34">
        <f t="shared" si="9"/>
        <v>0</v>
      </c>
      <c r="V68" s="34">
        <f t="shared" si="10"/>
        <v>0</v>
      </c>
      <c r="W68" s="34">
        <f t="shared" si="11"/>
        <v>0</v>
      </c>
      <c r="X68" s="34">
        <f t="shared" si="12"/>
        <v>0</v>
      </c>
      <c r="Y68" s="34">
        <f t="shared" si="13"/>
        <v>0</v>
      </c>
    </row>
    <row r="69" spans="1:25" ht="16" thickBot="1" x14ac:dyDescent="0.25">
      <c r="A69" s="57" t="s">
        <v>44</v>
      </c>
      <c r="B69" s="83">
        <v>0</v>
      </c>
      <c r="C69" s="85">
        <v>0</v>
      </c>
      <c r="D69" s="33">
        <f t="shared" si="5"/>
        <v>0</v>
      </c>
      <c r="E69" s="98">
        <f t="shared" si="6"/>
        <v>0</v>
      </c>
      <c r="F69" s="87"/>
      <c r="G69" s="117"/>
      <c r="H69" s="117"/>
      <c r="I69" s="117"/>
      <c r="J69" s="117"/>
      <c r="K69" s="117"/>
      <c r="L69" s="117"/>
      <c r="M69" s="117"/>
      <c r="N69" s="117"/>
      <c r="O69" s="117"/>
      <c r="P69" s="117"/>
      <c r="Q69" s="117"/>
      <c r="R69" s="117"/>
      <c r="S69" s="34">
        <f t="shared" si="7"/>
        <v>0</v>
      </c>
      <c r="T69" s="34">
        <f t="shared" si="8"/>
        <v>0</v>
      </c>
      <c r="U69" s="34">
        <f t="shared" si="9"/>
        <v>0</v>
      </c>
      <c r="V69" s="34">
        <f t="shared" si="10"/>
        <v>0</v>
      </c>
      <c r="W69" s="34">
        <f t="shared" si="11"/>
        <v>0</v>
      </c>
      <c r="X69" s="34">
        <f t="shared" si="12"/>
        <v>0</v>
      </c>
      <c r="Y69" s="34">
        <f t="shared" si="13"/>
        <v>0</v>
      </c>
    </row>
    <row r="70" spans="1:25" ht="17" thickTop="1" thickBot="1" x14ac:dyDescent="0.25">
      <c r="A70" s="140" t="s">
        <v>10</v>
      </c>
      <c r="B70" s="141"/>
      <c r="C70" s="142"/>
      <c r="D70" s="35">
        <f>SUM(D48:D69)</f>
        <v>0</v>
      </c>
      <c r="E70" s="76">
        <f>SUM(E48:E69)</f>
        <v>0</v>
      </c>
      <c r="F70" s="36" t="s">
        <v>23</v>
      </c>
      <c r="G70" s="37">
        <f>SUM(G48:G69)</f>
        <v>0</v>
      </c>
      <c r="H70" s="37">
        <f t="shared" ref="H70:Y70" si="14">SUM(H48:H69)</f>
        <v>0</v>
      </c>
      <c r="I70" s="37">
        <f t="shared" si="14"/>
        <v>0</v>
      </c>
      <c r="J70" s="37">
        <f t="shared" si="14"/>
        <v>0</v>
      </c>
      <c r="K70" s="37">
        <f t="shared" si="14"/>
        <v>0</v>
      </c>
      <c r="L70" s="37">
        <f t="shared" si="14"/>
        <v>0</v>
      </c>
      <c r="M70" s="37">
        <f t="shared" si="14"/>
        <v>0</v>
      </c>
      <c r="N70" s="37">
        <f t="shared" si="14"/>
        <v>0</v>
      </c>
      <c r="O70" s="37">
        <f t="shared" si="14"/>
        <v>0</v>
      </c>
      <c r="P70" s="37">
        <f t="shared" si="14"/>
        <v>0</v>
      </c>
      <c r="Q70" s="37">
        <f t="shared" si="14"/>
        <v>0</v>
      </c>
      <c r="R70" s="38">
        <f t="shared" si="14"/>
        <v>0</v>
      </c>
      <c r="S70" s="39">
        <f t="shared" si="14"/>
        <v>0</v>
      </c>
      <c r="T70" s="39">
        <f t="shared" si="14"/>
        <v>0</v>
      </c>
      <c r="U70" s="39">
        <f t="shared" si="14"/>
        <v>0</v>
      </c>
      <c r="V70" s="39">
        <f t="shared" si="14"/>
        <v>0</v>
      </c>
      <c r="W70" s="39">
        <f t="shared" si="14"/>
        <v>0</v>
      </c>
      <c r="X70" s="39">
        <f t="shared" si="14"/>
        <v>0</v>
      </c>
      <c r="Y70" s="39">
        <f t="shared" si="14"/>
        <v>0</v>
      </c>
    </row>
    <row r="71" spans="1:25" ht="17" thickTop="1" thickBot="1" x14ac:dyDescent="0.25">
      <c r="A71" s="22"/>
      <c r="B71" s="22"/>
      <c r="C71" s="22"/>
      <c r="D71" s="22"/>
      <c r="E71" s="22"/>
      <c r="Q71" s="138" t="s">
        <v>24</v>
      </c>
      <c r="R71" s="139"/>
      <c r="S71" s="40">
        <f t="shared" ref="S71:Y71" si="15">SUM(S70/2080)</f>
        <v>0</v>
      </c>
      <c r="T71" s="40">
        <f t="shared" si="15"/>
        <v>0</v>
      </c>
      <c r="U71" s="40">
        <f t="shared" si="15"/>
        <v>0</v>
      </c>
      <c r="V71" s="40">
        <f t="shared" si="15"/>
        <v>0</v>
      </c>
      <c r="W71" s="40">
        <f t="shared" si="15"/>
        <v>0</v>
      </c>
      <c r="X71" s="40">
        <f t="shared" si="15"/>
        <v>0</v>
      </c>
      <c r="Y71" s="40">
        <f t="shared" si="15"/>
        <v>0</v>
      </c>
    </row>
    <row r="72" spans="1:25" x14ac:dyDescent="0.2">
      <c r="A72" s="41" t="s">
        <v>25</v>
      </c>
    </row>
    <row r="73" spans="1:25" x14ac:dyDescent="0.2">
      <c r="B73" s="42" t="s">
        <v>26</v>
      </c>
      <c r="C73" s="42" t="s">
        <v>27</v>
      </c>
      <c r="D73" s="42" t="s">
        <v>28</v>
      </c>
      <c r="E73" s="42"/>
    </row>
    <row r="74" spans="1:25" x14ac:dyDescent="0.2">
      <c r="A74" s="43" t="s">
        <v>53</v>
      </c>
      <c r="B74" s="44">
        <f>D70</f>
        <v>0</v>
      </c>
      <c r="C74" s="100">
        <v>10</v>
      </c>
      <c r="D74" s="44">
        <f>B74*C74</f>
        <v>0</v>
      </c>
      <c r="E74" s="45"/>
      <c r="H74" s="46"/>
      <c r="I74" s="46"/>
      <c r="J74" s="46"/>
      <c r="K74" s="46"/>
      <c r="L74" s="46"/>
    </row>
    <row r="75" spans="1:25" x14ac:dyDescent="0.2">
      <c r="A75" s="43" t="s">
        <v>56</v>
      </c>
      <c r="B75" s="44"/>
      <c r="C75" s="24"/>
      <c r="D75" s="105">
        <f>D15</f>
        <v>0</v>
      </c>
      <c r="E75" s="46"/>
      <c r="H75" s="46"/>
      <c r="I75" s="46"/>
      <c r="J75" s="46"/>
      <c r="K75" s="46"/>
      <c r="L75" s="46"/>
    </row>
    <row r="76" spans="1:25" x14ac:dyDescent="0.2">
      <c r="A76" s="43" t="s">
        <v>52</v>
      </c>
      <c r="B76" s="44"/>
      <c r="C76" s="24"/>
      <c r="D76" s="105">
        <f>D21</f>
        <v>4000</v>
      </c>
      <c r="E76" t="s">
        <v>30</v>
      </c>
      <c r="H76" s="46"/>
      <c r="I76" s="46"/>
      <c r="J76" s="46"/>
      <c r="K76" s="46"/>
      <c r="L76" s="46"/>
    </row>
    <row r="77" spans="1:25" x14ac:dyDescent="0.2">
      <c r="A77" s="43" t="s">
        <v>54</v>
      </c>
      <c r="B77" s="47"/>
      <c r="C77" s="24"/>
      <c r="D77" s="44">
        <f>D43</f>
        <v>0</v>
      </c>
      <c r="E77" s="45"/>
      <c r="H77" s="46"/>
      <c r="I77" s="46"/>
      <c r="J77" s="46"/>
      <c r="K77" s="46"/>
      <c r="L77" s="46"/>
    </row>
    <row r="78" spans="1:25" x14ac:dyDescent="0.2">
      <c r="A78" s="49" t="s">
        <v>29</v>
      </c>
      <c r="B78" s="50"/>
      <c r="D78" s="103">
        <f>(C74*(E70-D70))+(F15-D15)+(F43-D43)</f>
        <v>0</v>
      </c>
      <c r="E78" s="51"/>
      <c r="H78" s="46"/>
      <c r="I78" s="46"/>
      <c r="J78" s="46"/>
      <c r="K78" s="46"/>
      <c r="L78" s="46"/>
    </row>
    <row r="79" spans="1:25" x14ac:dyDescent="0.2">
      <c r="D79" s="46"/>
      <c r="E79" s="46"/>
      <c r="H79" s="46"/>
      <c r="I79" s="46"/>
      <c r="J79" s="46"/>
      <c r="K79" s="46"/>
      <c r="L79" s="46"/>
    </row>
    <row r="80" spans="1:25" ht="17" thickBot="1" x14ac:dyDescent="0.25">
      <c r="A80" s="52" t="s">
        <v>88</v>
      </c>
      <c r="B80" s="101"/>
      <c r="C80" s="102"/>
      <c r="D80" s="104">
        <f>SUM(D74:D79)</f>
        <v>4000</v>
      </c>
      <c r="E80" s="97"/>
      <c r="H80" s="46"/>
      <c r="I80" s="46"/>
      <c r="J80" s="46"/>
      <c r="K80" s="46"/>
      <c r="L80" s="46"/>
    </row>
    <row r="81" spans="1:12" ht="16" thickTop="1" x14ac:dyDescent="0.2">
      <c r="A81" s="25"/>
      <c r="D81" s="53"/>
      <c r="E81" s="53"/>
      <c r="H81" s="54"/>
      <c r="I81" s="54"/>
      <c r="J81" s="54"/>
      <c r="K81" s="54"/>
      <c r="L81" s="54"/>
    </row>
    <row r="86" spans="1:12" x14ac:dyDescent="0.2">
      <c r="A86" s="25"/>
    </row>
    <row r="100" spans="1:21" x14ac:dyDescent="0.2">
      <c r="A100" s="56"/>
    </row>
    <row r="106" spans="1:21" x14ac:dyDescent="0.2">
      <c r="U106" t="s">
        <v>18</v>
      </c>
    </row>
    <row r="107" spans="1:21" x14ac:dyDescent="0.2">
      <c r="U107" t="s">
        <v>19</v>
      </c>
    </row>
    <row r="108" spans="1:21" x14ac:dyDescent="0.2">
      <c r="U108" t="s">
        <v>20</v>
      </c>
    </row>
    <row r="109" spans="1:21" x14ac:dyDescent="0.2">
      <c r="U109" t="s">
        <v>21</v>
      </c>
    </row>
    <row r="110" spans="1:21" x14ac:dyDescent="0.2">
      <c r="U110" t="s">
        <v>22</v>
      </c>
    </row>
    <row r="111" spans="1:21" x14ac:dyDescent="0.2">
      <c r="U111" t="s">
        <v>32</v>
      </c>
    </row>
    <row r="112" spans="1:21" x14ac:dyDescent="0.2">
      <c r="U112" t="s">
        <v>33</v>
      </c>
    </row>
  </sheetData>
  <mergeCells count="31">
    <mergeCell ref="S46:Y46"/>
    <mergeCell ref="A1:F1"/>
    <mergeCell ref="B3:F3"/>
    <mergeCell ref="B4:F4"/>
    <mergeCell ref="Q71:R71"/>
    <mergeCell ref="A70:C70"/>
    <mergeCell ref="B5:F5"/>
    <mergeCell ref="B6:F6"/>
    <mergeCell ref="B7:F7"/>
    <mergeCell ref="G46:R46"/>
    <mergeCell ref="A2:F2"/>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s>
  <dataValidations count="1">
    <dataValidation type="list" allowBlank="1" showInputMessage="1" showErrorMessage="1" sqref="F65580 WVN983088:WVN983105 WLR983088:WLR983105 WBV983088:WBV983105 VRZ983088:VRZ983105 VID983088:VID983105 UYH983088:UYH983105 UOL983088:UOL983105 UEP983088:UEP983105 TUT983088:TUT983105 TKX983088:TKX983105 TBB983088:TBB983105 SRF983088:SRF983105 SHJ983088:SHJ983105 RXN983088:RXN983105 RNR983088:RNR983105 RDV983088:RDV983105 QTZ983088:QTZ983105 QKD983088:QKD983105 QAH983088:QAH983105 PQL983088:PQL983105 PGP983088:PGP983105 OWT983088:OWT983105 OMX983088:OMX983105 ODB983088:ODB983105 NTF983088:NTF983105 NJJ983088:NJJ983105 MZN983088:MZN983105 MPR983088:MPR983105 MFV983088:MFV983105 LVZ983088:LVZ983105 LMD983088:LMD983105 LCH983088:LCH983105 KSL983088:KSL983105 KIP983088:KIP983105 JYT983088:JYT983105 JOX983088:JOX983105 JFB983088:JFB983105 IVF983088:IVF983105 ILJ983088:ILJ983105 IBN983088:IBN983105 HRR983088:HRR983105 HHV983088:HHV983105 GXZ983088:GXZ983105 GOD983088:GOD983105 GEH983088:GEH983105 FUL983088:FUL983105 FKP983088:FKP983105 FAT983088:FAT983105 EQX983088:EQX983105 EHB983088:EHB983105 DXF983088:DXF983105 DNJ983088:DNJ983105 DDN983088:DDN983105 CTR983088:CTR983105 CJV983088:CJV983105 BZZ983088:BZZ983105 BQD983088:BQD983105 BGH983088:BGH983105 AWL983088:AWL983105 AMP983088:AMP983105 ACT983088:ACT983105 SX983088:SX983105 JB983088:JB983105 F983088:F983105 WVN917552:WVN917569 WLR917552:WLR917569 WBV917552:WBV917569 VRZ917552:VRZ917569 VID917552:VID917569 UYH917552:UYH917569 UOL917552:UOL917569 UEP917552:UEP917569 TUT917552:TUT917569 TKX917552:TKX917569 TBB917552:TBB917569 SRF917552:SRF917569 SHJ917552:SHJ917569 RXN917552:RXN917569 RNR917552:RNR917569 RDV917552:RDV917569 QTZ917552:QTZ917569 QKD917552:QKD917569 QAH917552:QAH917569 PQL917552:PQL917569 PGP917552:PGP917569 OWT917552:OWT917569 OMX917552:OMX917569 ODB917552:ODB917569 NTF917552:NTF917569 NJJ917552:NJJ917569 MZN917552:MZN917569 MPR917552:MPR917569 MFV917552:MFV917569 LVZ917552:LVZ917569 LMD917552:LMD917569 LCH917552:LCH917569 KSL917552:KSL917569 KIP917552:KIP917569 JYT917552:JYT917569 JOX917552:JOX917569 JFB917552:JFB917569 IVF917552:IVF917569 ILJ917552:ILJ917569 IBN917552:IBN917569 HRR917552:HRR917569 HHV917552:HHV917569 GXZ917552:GXZ917569 GOD917552:GOD917569 GEH917552:GEH917569 FUL917552:FUL917569 FKP917552:FKP917569 FAT917552:FAT917569 EQX917552:EQX917569 EHB917552:EHB917569 DXF917552:DXF917569 DNJ917552:DNJ917569 DDN917552:DDN917569 CTR917552:CTR917569 CJV917552:CJV917569 BZZ917552:BZZ917569 BQD917552:BQD917569 BGH917552:BGH917569 AWL917552:AWL917569 AMP917552:AMP917569 ACT917552:ACT917569 SX917552:SX917569 JB917552:JB917569 F917552:F917569 WVN852016:WVN852033 WLR852016:WLR852033 WBV852016:WBV852033 VRZ852016:VRZ852033 VID852016:VID852033 UYH852016:UYH852033 UOL852016:UOL852033 UEP852016:UEP852033 TUT852016:TUT852033 TKX852016:TKX852033 TBB852016:TBB852033 SRF852016:SRF852033 SHJ852016:SHJ852033 RXN852016:RXN852033 RNR852016:RNR852033 RDV852016:RDV852033 QTZ852016:QTZ852033 QKD852016:QKD852033 QAH852016:QAH852033 PQL852016:PQL852033 PGP852016:PGP852033 OWT852016:OWT852033 OMX852016:OMX852033 ODB852016:ODB852033 NTF852016:NTF852033 NJJ852016:NJJ852033 MZN852016:MZN852033 MPR852016:MPR852033 MFV852016:MFV852033 LVZ852016:LVZ852033 LMD852016:LMD852033 LCH852016:LCH852033 KSL852016:KSL852033 KIP852016:KIP852033 JYT852016:JYT852033 JOX852016:JOX852033 JFB852016:JFB852033 IVF852016:IVF852033 ILJ852016:ILJ852033 IBN852016:IBN852033 HRR852016:HRR852033 HHV852016:HHV852033 GXZ852016:GXZ852033 GOD852016:GOD852033 GEH852016:GEH852033 FUL852016:FUL852033 FKP852016:FKP852033 FAT852016:FAT852033 EQX852016:EQX852033 EHB852016:EHB852033 DXF852016:DXF852033 DNJ852016:DNJ852033 DDN852016:DDN852033 CTR852016:CTR852033 CJV852016:CJV852033 BZZ852016:BZZ852033 BQD852016:BQD852033 BGH852016:BGH852033 AWL852016:AWL852033 AMP852016:AMP852033 ACT852016:ACT852033 SX852016:SX852033 JB852016:JB852033 F852016:F852033 WVN786480:WVN786497 WLR786480:WLR786497 WBV786480:WBV786497 VRZ786480:VRZ786497 VID786480:VID786497 UYH786480:UYH786497 UOL786480:UOL786497 UEP786480:UEP786497 TUT786480:TUT786497 TKX786480:TKX786497 TBB786480:TBB786497 SRF786480:SRF786497 SHJ786480:SHJ786497 RXN786480:RXN786497 RNR786480:RNR786497 RDV786480:RDV786497 QTZ786480:QTZ786497 QKD786480:QKD786497 QAH786480:QAH786497 PQL786480:PQL786497 PGP786480:PGP786497 OWT786480:OWT786497 OMX786480:OMX786497 ODB786480:ODB786497 NTF786480:NTF786497 NJJ786480:NJJ786497 MZN786480:MZN786497 MPR786480:MPR786497 MFV786480:MFV786497 LVZ786480:LVZ786497 LMD786480:LMD786497 LCH786480:LCH786497 KSL786480:KSL786497 KIP786480:KIP786497 JYT786480:JYT786497 JOX786480:JOX786497 JFB786480:JFB786497 IVF786480:IVF786497 ILJ786480:ILJ786497 IBN786480:IBN786497 HRR786480:HRR786497 HHV786480:HHV786497 GXZ786480:GXZ786497 GOD786480:GOD786497 GEH786480:GEH786497 FUL786480:FUL786497 FKP786480:FKP786497 FAT786480:FAT786497 EQX786480:EQX786497 EHB786480:EHB786497 DXF786480:DXF786497 DNJ786480:DNJ786497 DDN786480:DDN786497 CTR786480:CTR786497 CJV786480:CJV786497 BZZ786480:BZZ786497 BQD786480:BQD786497 BGH786480:BGH786497 AWL786480:AWL786497 AMP786480:AMP786497 ACT786480:ACT786497 SX786480:SX786497 JB786480:JB786497 F786480:F786497 WVN720944:WVN720961 WLR720944:WLR720961 WBV720944:WBV720961 VRZ720944:VRZ720961 VID720944:VID720961 UYH720944:UYH720961 UOL720944:UOL720961 UEP720944:UEP720961 TUT720944:TUT720961 TKX720944:TKX720961 TBB720944:TBB720961 SRF720944:SRF720961 SHJ720944:SHJ720961 RXN720944:RXN720961 RNR720944:RNR720961 RDV720944:RDV720961 QTZ720944:QTZ720961 QKD720944:QKD720961 QAH720944:QAH720961 PQL720944:PQL720961 PGP720944:PGP720961 OWT720944:OWT720961 OMX720944:OMX720961 ODB720944:ODB720961 NTF720944:NTF720961 NJJ720944:NJJ720961 MZN720944:MZN720961 MPR720944:MPR720961 MFV720944:MFV720961 LVZ720944:LVZ720961 LMD720944:LMD720961 LCH720944:LCH720961 KSL720944:KSL720961 KIP720944:KIP720961 JYT720944:JYT720961 JOX720944:JOX720961 JFB720944:JFB720961 IVF720944:IVF720961 ILJ720944:ILJ720961 IBN720944:IBN720961 HRR720944:HRR720961 HHV720944:HHV720961 GXZ720944:GXZ720961 GOD720944:GOD720961 GEH720944:GEH720961 FUL720944:FUL720961 FKP720944:FKP720961 FAT720944:FAT720961 EQX720944:EQX720961 EHB720944:EHB720961 DXF720944:DXF720961 DNJ720944:DNJ720961 DDN720944:DDN720961 CTR720944:CTR720961 CJV720944:CJV720961 BZZ720944:BZZ720961 BQD720944:BQD720961 BGH720944:BGH720961 AWL720944:AWL720961 AMP720944:AMP720961 ACT720944:ACT720961 SX720944:SX720961 JB720944:JB720961 F720944:F720961 WVN655408:WVN655425 WLR655408:WLR655425 WBV655408:WBV655425 VRZ655408:VRZ655425 VID655408:VID655425 UYH655408:UYH655425 UOL655408:UOL655425 UEP655408:UEP655425 TUT655408:TUT655425 TKX655408:TKX655425 TBB655408:TBB655425 SRF655408:SRF655425 SHJ655408:SHJ655425 RXN655408:RXN655425 RNR655408:RNR655425 RDV655408:RDV655425 QTZ655408:QTZ655425 QKD655408:QKD655425 QAH655408:QAH655425 PQL655408:PQL655425 PGP655408:PGP655425 OWT655408:OWT655425 OMX655408:OMX655425 ODB655408:ODB655425 NTF655408:NTF655425 NJJ655408:NJJ655425 MZN655408:MZN655425 MPR655408:MPR655425 MFV655408:MFV655425 LVZ655408:LVZ655425 LMD655408:LMD655425 LCH655408:LCH655425 KSL655408:KSL655425 KIP655408:KIP655425 JYT655408:JYT655425 JOX655408:JOX655425 JFB655408:JFB655425 IVF655408:IVF655425 ILJ655408:ILJ655425 IBN655408:IBN655425 HRR655408:HRR655425 HHV655408:HHV655425 GXZ655408:GXZ655425 GOD655408:GOD655425 GEH655408:GEH655425 FUL655408:FUL655425 FKP655408:FKP655425 FAT655408:FAT655425 EQX655408:EQX655425 EHB655408:EHB655425 DXF655408:DXF655425 DNJ655408:DNJ655425 DDN655408:DDN655425 CTR655408:CTR655425 CJV655408:CJV655425 BZZ655408:BZZ655425 BQD655408:BQD655425 BGH655408:BGH655425 AWL655408:AWL655425 AMP655408:AMP655425 ACT655408:ACT655425 SX655408:SX655425 JB655408:JB655425 F655408:F655425 WVN589872:WVN589889 WLR589872:WLR589889 WBV589872:WBV589889 VRZ589872:VRZ589889 VID589872:VID589889 UYH589872:UYH589889 UOL589872:UOL589889 UEP589872:UEP589889 TUT589872:TUT589889 TKX589872:TKX589889 TBB589872:TBB589889 SRF589872:SRF589889 SHJ589872:SHJ589889 RXN589872:RXN589889 RNR589872:RNR589889 RDV589872:RDV589889 QTZ589872:QTZ589889 QKD589872:QKD589889 QAH589872:QAH589889 PQL589872:PQL589889 PGP589872:PGP589889 OWT589872:OWT589889 OMX589872:OMX589889 ODB589872:ODB589889 NTF589872:NTF589889 NJJ589872:NJJ589889 MZN589872:MZN589889 MPR589872:MPR589889 MFV589872:MFV589889 LVZ589872:LVZ589889 LMD589872:LMD589889 LCH589872:LCH589889 KSL589872:KSL589889 KIP589872:KIP589889 JYT589872:JYT589889 JOX589872:JOX589889 JFB589872:JFB589889 IVF589872:IVF589889 ILJ589872:ILJ589889 IBN589872:IBN589889 HRR589872:HRR589889 HHV589872:HHV589889 GXZ589872:GXZ589889 GOD589872:GOD589889 GEH589872:GEH589889 FUL589872:FUL589889 FKP589872:FKP589889 FAT589872:FAT589889 EQX589872:EQX589889 EHB589872:EHB589889 DXF589872:DXF589889 DNJ589872:DNJ589889 DDN589872:DDN589889 CTR589872:CTR589889 CJV589872:CJV589889 BZZ589872:BZZ589889 BQD589872:BQD589889 BGH589872:BGH589889 AWL589872:AWL589889 AMP589872:AMP589889 ACT589872:ACT589889 SX589872:SX589889 JB589872:JB589889 F589872:F589889 WVN524336:WVN524353 WLR524336:WLR524353 WBV524336:WBV524353 VRZ524336:VRZ524353 VID524336:VID524353 UYH524336:UYH524353 UOL524336:UOL524353 UEP524336:UEP524353 TUT524336:TUT524353 TKX524336:TKX524353 TBB524336:TBB524353 SRF524336:SRF524353 SHJ524336:SHJ524353 RXN524336:RXN524353 RNR524336:RNR524353 RDV524336:RDV524353 QTZ524336:QTZ524353 QKD524336:QKD524353 QAH524336:QAH524353 PQL524336:PQL524353 PGP524336:PGP524353 OWT524336:OWT524353 OMX524336:OMX524353 ODB524336:ODB524353 NTF524336:NTF524353 NJJ524336:NJJ524353 MZN524336:MZN524353 MPR524336:MPR524353 MFV524336:MFV524353 LVZ524336:LVZ524353 LMD524336:LMD524353 LCH524336:LCH524353 KSL524336:KSL524353 KIP524336:KIP524353 JYT524336:JYT524353 JOX524336:JOX524353 JFB524336:JFB524353 IVF524336:IVF524353 ILJ524336:ILJ524353 IBN524336:IBN524353 HRR524336:HRR524353 HHV524336:HHV524353 GXZ524336:GXZ524353 GOD524336:GOD524353 GEH524336:GEH524353 FUL524336:FUL524353 FKP524336:FKP524353 FAT524336:FAT524353 EQX524336:EQX524353 EHB524336:EHB524353 DXF524336:DXF524353 DNJ524336:DNJ524353 DDN524336:DDN524353 CTR524336:CTR524353 CJV524336:CJV524353 BZZ524336:BZZ524353 BQD524336:BQD524353 BGH524336:BGH524353 AWL524336:AWL524353 AMP524336:AMP524353 ACT524336:ACT524353 SX524336:SX524353 JB524336:JB524353 F524336:F524353 WVN458800:WVN458817 WLR458800:WLR458817 WBV458800:WBV458817 VRZ458800:VRZ458817 VID458800:VID458817 UYH458800:UYH458817 UOL458800:UOL458817 UEP458800:UEP458817 TUT458800:TUT458817 TKX458800:TKX458817 TBB458800:TBB458817 SRF458800:SRF458817 SHJ458800:SHJ458817 RXN458800:RXN458817 RNR458800:RNR458817 RDV458800:RDV458817 QTZ458800:QTZ458817 QKD458800:QKD458817 QAH458800:QAH458817 PQL458800:PQL458817 PGP458800:PGP458817 OWT458800:OWT458817 OMX458800:OMX458817 ODB458800:ODB458817 NTF458800:NTF458817 NJJ458800:NJJ458817 MZN458800:MZN458817 MPR458800:MPR458817 MFV458800:MFV458817 LVZ458800:LVZ458817 LMD458800:LMD458817 LCH458800:LCH458817 KSL458800:KSL458817 KIP458800:KIP458817 JYT458800:JYT458817 JOX458800:JOX458817 JFB458800:JFB458817 IVF458800:IVF458817 ILJ458800:ILJ458817 IBN458800:IBN458817 HRR458800:HRR458817 HHV458800:HHV458817 GXZ458800:GXZ458817 GOD458800:GOD458817 GEH458800:GEH458817 FUL458800:FUL458817 FKP458800:FKP458817 FAT458800:FAT458817 EQX458800:EQX458817 EHB458800:EHB458817 DXF458800:DXF458817 DNJ458800:DNJ458817 DDN458800:DDN458817 CTR458800:CTR458817 CJV458800:CJV458817 BZZ458800:BZZ458817 BQD458800:BQD458817 BGH458800:BGH458817 AWL458800:AWL458817 AMP458800:AMP458817 ACT458800:ACT458817 SX458800:SX458817 JB458800:JB458817 F458800:F458817 WVN393264:WVN393281 WLR393264:WLR393281 WBV393264:WBV393281 VRZ393264:VRZ393281 VID393264:VID393281 UYH393264:UYH393281 UOL393264:UOL393281 UEP393264:UEP393281 TUT393264:TUT393281 TKX393264:TKX393281 TBB393264:TBB393281 SRF393264:SRF393281 SHJ393264:SHJ393281 RXN393264:RXN393281 RNR393264:RNR393281 RDV393264:RDV393281 QTZ393264:QTZ393281 QKD393264:QKD393281 QAH393264:QAH393281 PQL393264:PQL393281 PGP393264:PGP393281 OWT393264:OWT393281 OMX393264:OMX393281 ODB393264:ODB393281 NTF393264:NTF393281 NJJ393264:NJJ393281 MZN393264:MZN393281 MPR393264:MPR393281 MFV393264:MFV393281 LVZ393264:LVZ393281 LMD393264:LMD393281 LCH393264:LCH393281 KSL393264:KSL393281 KIP393264:KIP393281 JYT393264:JYT393281 JOX393264:JOX393281 JFB393264:JFB393281 IVF393264:IVF393281 ILJ393264:ILJ393281 IBN393264:IBN393281 HRR393264:HRR393281 HHV393264:HHV393281 GXZ393264:GXZ393281 GOD393264:GOD393281 GEH393264:GEH393281 FUL393264:FUL393281 FKP393264:FKP393281 FAT393264:FAT393281 EQX393264:EQX393281 EHB393264:EHB393281 DXF393264:DXF393281 DNJ393264:DNJ393281 DDN393264:DDN393281 CTR393264:CTR393281 CJV393264:CJV393281 BZZ393264:BZZ393281 BQD393264:BQD393281 BGH393264:BGH393281 AWL393264:AWL393281 AMP393264:AMP393281 ACT393264:ACT393281 SX393264:SX393281 JB393264:JB393281 F393264:F393281 WVN327728:WVN327745 WLR327728:WLR327745 WBV327728:WBV327745 VRZ327728:VRZ327745 VID327728:VID327745 UYH327728:UYH327745 UOL327728:UOL327745 UEP327728:UEP327745 TUT327728:TUT327745 TKX327728:TKX327745 TBB327728:TBB327745 SRF327728:SRF327745 SHJ327728:SHJ327745 RXN327728:RXN327745 RNR327728:RNR327745 RDV327728:RDV327745 QTZ327728:QTZ327745 QKD327728:QKD327745 QAH327728:QAH327745 PQL327728:PQL327745 PGP327728:PGP327745 OWT327728:OWT327745 OMX327728:OMX327745 ODB327728:ODB327745 NTF327728:NTF327745 NJJ327728:NJJ327745 MZN327728:MZN327745 MPR327728:MPR327745 MFV327728:MFV327745 LVZ327728:LVZ327745 LMD327728:LMD327745 LCH327728:LCH327745 KSL327728:KSL327745 KIP327728:KIP327745 JYT327728:JYT327745 JOX327728:JOX327745 JFB327728:JFB327745 IVF327728:IVF327745 ILJ327728:ILJ327745 IBN327728:IBN327745 HRR327728:HRR327745 HHV327728:HHV327745 GXZ327728:GXZ327745 GOD327728:GOD327745 GEH327728:GEH327745 FUL327728:FUL327745 FKP327728:FKP327745 FAT327728:FAT327745 EQX327728:EQX327745 EHB327728:EHB327745 DXF327728:DXF327745 DNJ327728:DNJ327745 DDN327728:DDN327745 CTR327728:CTR327745 CJV327728:CJV327745 BZZ327728:BZZ327745 BQD327728:BQD327745 BGH327728:BGH327745 AWL327728:AWL327745 AMP327728:AMP327745 ACT327728:ACT327745 SX327728:SX327745 JB327728:JB327745 F327728:F327745 WVN262192:WVN262209 WLR262192:WLR262209 WBV262192:WBV262209 VRZ262192:VRZ262209 VID262192:VID262209 UYH262192:UYH262209 UOL262192:UOL262209 UEP262192:UEP262209 TUT262192:TUT262209 TKX262192:TKX262209 TBB262192:TBB262209 SRF262192:SRF262209 SHJ262192:SHJ262209 RXN262192:RXN262209 RNR262192:RNR262209 RDV262192:RDV262209 QTZ262192:QTZ262209 QKD262192:QKD262209 QAH262192:QAH262209 PQL262192:PQL262209 PGP262192:PGP262209 OWT262192:OWT262209 OMX262192:OMX262209 ODB262192:ODB262209 NTF262192:NTF262209 NJJ262192:NJJ262209 MZN262192:MZN262209 MPR262192:MPR262209 MFV262192:MFV262209 LVZ262192:LVZ262209 LMD262192:LMD262209 LCH262192:LCH262209 KSL262192:KSL262209 KIP262192:KIP262209 JYT262192:JYT262209 JOX262192:JOX262209 JFB262192:JFB262209 IVF262192:IVF262209 ILJ262192:ILJ262209 IBN262192:IBN262209 HRR262192:HRR262209 HHV262192:HHV262209 GXZ262192:GXZ262209 GOD262192:GOD262209 GEH262192:GEH262209 FUL262192:FUL262209 FKP262192:FKP262209 FAT262192:FAT262209 EQX262192:EQX262209 EHB262192:EHB262209 DXF262192:DXF262209 DNJ262192:DNJ262209 DDN262192:DDN262209 CTR262192:CTR262209 CJV262192:CJV262209 BZZ262192:BZZ262209 BQD262192:BQD262209 BGH262192:BGH262209 AWL262192:AWL262209 AMP262192:AMP262209 ACT262192:ACT262209 SX262192:SX262209 JB262192:JB262209 F262192:F262209 WVN196656:WVN196673 WLR196656:WLR196673 WBV196656:WBV196673 VRZ196656:VRZ196673 VID196656:VID196673 UYH196656:UYH196673 UOL196656:UOL196673 UEP196656:UEP196673 TUT196656:TUT196673 TKX196656:TKX196673 TBB196656:TBB196673 SRF196656:SRF196673 SHJ196656:SHJ196673 RXN196656:RXN196673 RNR196656:RNR196673 RDV196656:RDV196673 QTZ196656:QTZ196673 QKD196656:QKD196673 QAH196656:QAH196673 PQL196656:PQL196673 PGP196656:PGP196673 OWT196656:OWT196673 OMX196656:OMX196673 ODB196656:ODB196673 NTF196656:NTF196673 NJJ196656:NJJ196673 MZN196656:MZN196673 MPR196656:MPR196673 MFV196656:MFV196673 LVZ196656:LVZ196673 LMD196656:LMD196673 LCH196656:LCH196673 KSL196656:KSL196673 KIP196656:KIP196673 JYT196656:JYT196673 JOX196656:JOX196673 JFB196656:JFB196673 IVF196656:IVF196673 ILJ196656:ILJ196673 IBN196656:IBN196673 HRR196656:HRR196673 HHV196656:HHV196673 GXZ196656:GXZ196673 GOD196656:GOD196673 GEH196656:GEH196673 FUL196656:FUL196673 FKP196656:FKP196673 FAT196656:FAT196673 EQX196656:EQX196673 EHB196656:EHB196673 DXF196656:DXF196673 DNJ196656:DNJ196673 DDN196656:DDN196673 CTR196656:CTR196673 CJV196656:CJV196673 BZZ196656:BZZ196673 BQD196656:BQD196673 BGH196656:BGH196673 AWL196656:AWL196673 AMP196656:AMP196673 ACT196656:ACT196673 SX196656:SX196673 JB196656:JB196673 F196656:F196673 WVN131120:WVN131137 WLR131120:WLR131137 WBV131120:WBV131137 VRZ131120:VRZ131137 VID131120:VID131137 UYH131120:UYH131137 UOL131120:UOL131137 UEP131120:UEP131137 TUT131120:TUT131137 TKX131120:TKX131137 TBB131120:TBB131137 SRF131120:SRF131137 SHJ131120:SHJ131137 RXN131120:RXN131137 RNR131120:RNR131137 RDV131120:RDV131137 QTZ131120:QTZ131137 QKD131120:QKD131137 QAH131120:QAH131137 PQL131120:PQL131137 PGP131120:PGP131137 OWT131120:OWT131137 OMX131120:OMX131137 ODB131120:ODB131137 NTF131120:NTF131137 NJJ131120:NJJ131137 MZN131120:MZN131137 MPR131120:MPR131137 MFV131120:MFV131137 LVZ131120:LVZ131137 LMD131120:LMD131137 LCH131120:LCH131137 KSL131120:KSL131137 KIP131120:KIP131137 JYT131120:JYT131137 JOX131120:JOX131137 JFB131120:JFB131137 IVF131120:IVF131137 ILJ131120:ILJ131137 IBN131120:IBN131137 HRR131120:HRR131137 HHV131120:HHV131137 GXZ131120:GXZ131137 GOD131120:GOD131137 GEH131120:GEH131137 FUL131120:FUL131137 FKP131120:FKP131137 FAT131120:FAT131137 EQX131120:EQX131137 EHB131120:EHB131137 DXF131120:DXF131137 DNJ131120:DNJ131137 DDN131120:DDN131137 CTR131120:CTR131137 CJV131120:CJV131137 BZZ131120:BZZ131137 BQD131120:BQD131137 BGH131120:BGH131137 AWL131120:AWL131137 AMP131120:AMP131137 ACT131120:ACT131137 SX131120:SX131137 JB131120:JB131137 F131120:F131137 WVN65584:WVN65601 WLR65584:WLR65601 WBV65584:WBV65601 VRZ65584:VRZ65601 VID65584:VID65601 UYH65584:UYH65601 UOL65584:UOL65601 UEP65584:UEP65601 TUT65584:TUT65601 TKX65584:TKX65601 TBB65584:TBB65601 SRF65584:SRF65601 SHJ65584:SHJ65601 RXN65584:RXN65601 RNR65584:RNR65601 RDV65584:RDV65601 QTZ65584:QTZ65601 QKD65584:QKD65601 QAH65584:QAH65601 PQL65584:PQL65601 PGP65584:PGP65601 OWT65584:OWT65601 OMX65584:OMX65601 ODB65584:ODB65601 NTF65584:NTF65601 NJJ65584:NJJ65601 MZN65584:MZN65601 MPR65584:MPR65601 MFV65584:MFV65601 LVZ65584:LVZ65601 LMD65584:LMD65601 LCH65584:LCH65601 KSL65584:KSL65601 KIP65584:KIP65601 JYT65584:JYT65601 JOX65584:JOX65601 JFB65584:JFB65601 IVF65584:IVF65601 ILJ65584:ILJ65601 IBN65584:IBN65601 HRR65584:HRR65601 HHV65584:HHV65601 GXZ65584:GXZ65601 GOD65584:GOD65601 GEH65584:GEH65601 FUL65584:FUL65601 FKP65584:FKP65601 FAT65584:FAT65601 EQX65584:EQX65601 EHB65584:EHB65601 DXF65584:DXF65601 DNJ65584:DNJ65601 DDN65584:DDN65601 CTR65584:CTR65601 CJV65584:CJV65601 BZZ65584:BZZ65601 BQD65584:BQD65601 BGH65584:BGH65601 AWL65584:AWL65601 AMP65584:AMP65601 ACT65584:ACT65601 SX65584:SX65601 JB65584:JB65601 F65584:F65601 WVN48:WVN69 WLR48:WLR69 WBV48:WBV69 VRZ48:VRZ69 VID48:VID69 UYH48:UYH69 UOL48:UOL69 UEP48:UEP69 TUT48:TUT69 TKX48:TKX69 TBB48:TBB69 SRF48:SRF69 SHJ48:SHJ69 RXN48:RXN69 RNR48:RNR69 RDV48:RDV69 QTZ48:QTZ69 QKD48:QKD69 QAH48:QAH69 PQL48:PQL69 PGP48:PGP69 OWT48:OWT69 OMX48:OMX69 ODB48:ODB69 NTF48:NTF69 NJJ48:NJJ69 MZN48:MZN69 MPR48:MPR69 MFV48:MFV69 LVZ48:LVZ69 LMD48:LMD69 LCH48:LCH69 KSL48:KSL69 KIP48:KIP69 JYT48:JYT69 JOX48:JOX69 JFB48:JFB69 IVF48:IVF69 ILJ48:ILJ69 IBN48:IBN69 HRR48:HRR69 HHV48:HHV69 GXZ48:GXZ69 GOD48:GOD69 GEH48:GEH69 FUL48:FUL69 FKP48:FKP69 FAT48:FAT69 EQX48:EQX69 EHB48:EHB69 DXF48:DXF69 DNJ48:DNJ69 DDN48:DDN69 CTR48:CTR69 CJV48:CJV69 BZZ48:BZZ69 BQD48:BQD69 BGH48:BGH69 AWL48:AWL69 AMP48:AMP69 ACT48:ACT69 SX48:SX69 JB48:JB69 F48:F69 WVN983084 WLR983084 WBV983084 VRZ983084 VID983084 UYH983084 UOL983084 UEP983084 TUT983084 TKX983084 TBB983084 SRF983084 SHJ983084 RXN983084 RNR983084 RDV983084 QTZ983084 QKD983084 QAH983084 PQL983084 PGP983084 OWT983084 OMX983084 ODB983084 NTF983084 NJJ983084 MZN983084 MPR983084 MFV983084 LVZ983084 LMD983084 LCH983084 KSL983084 KIP983084 JYT983084 JOX983084 JFB983084 IVF983084 ILJ983084 IBN983084 HRR983084 HHV983084 GXZ983084 GOD983084 GEH983084 FUL983084 FKP983084 FAT983084 EQX983084 EHB983084 DXF983084 DNJ983084 DDN983084 CTR983084 CJV983084 BZZ983084 BQD983084 BGH983084 AWL983084 AMP983084 ACT983084 SX983084 JB983084 F983084 WVN917548 WLR917548 WBV917548 VRZ917548 VID917548 UYH917548 UOL917548 UEP917548 TUT917548 TKX917548 TBB917548 SRF917548 SHJ917548 RXN917548 RNR917548 RDV917548 QTZ917548 QKD917548 QAH917548 PQL917548 PGP917548 OWT917548 OMX917548 ODB917548 NTF917548 NJJ917548 MZN917548 MPR917548 MFV917548 LVZ917548 LMD917548 LCH917548 KSL917548 KIP917548 JYT917548 JOX917548 JFB917548 IVF917548 ILJ917548 IBN917548 HRR917548 HHV917548 GXZ917548 GOD917548 GEH917548 FUL917548 FKP917548 FAT917548 EQX917548 EHB917548 DXF917548 DNJ917548 DDN917548 CTR917548 CJV917548 BZZ917548 BQD917548 BGH917548 AWL917548 AMP917548 ACT917548 SX917548 JB917548 F917548 WVN852012 WLR852012 WBV852012 VRZ852012 VID852012 UYH852012 UOL852012 UEP852012 TUT852012 TKX852012 TBB852012 SRF852012 SHJ852012 RXN852012 RNR852012 RDV852012 QTZ852012 QKD852012 QAH852012 PQL852012 PGP852012 OWT852012 OMX852012 ODB852012 NTF852012 NJJ852012 MZN852012 MPR852012 MFV852012 LVZ852012 LMD852012 LCH852012 KSL852012 KIP852012 JYT852012 JOX852012 JFB852012 IVF852012 ILJ852012 IBN852012 HRR852012 HHV852012 GXZ852012 GOD852012 GEH852012 FUL852012 FKP852012 FAT852012 EQX852012 EHB852012 DXF852012 DNJ852012 DDN852012 CTR852012 CJV852012 BZZ852012 BQD852012 BGH852012 AWL852012 AMP852012 ACT852012 SX852012 JB852012 F852012 WVN786476 WLR786476 WBV786476 VRZ786476 VID786476 UYH786476 UOL786476 UEP786476 TUT786476 TKX786476 TBB786476 SRF786476 SHJ786476 RXN786476 RNR786476 RDV786476 QTZ786476 QKD786476 QAH786476 PQL786476 PGP786476 OWT786476 OMX786476 ODB786476 NTF786476 NJJ786476 MZN786476 MPR786476 MFV786476 LVZ786476 LMD786476 LCH786476 KSL786476 KIP786476 JYT786476 JOX786476 JFB786476 IVF786476 ILJ786476 IBN786476 HRR786476 HHV786476 GXZ786476 GOD786476 GEH786476 FUL786476 FKP786476 FAT786476 EQX786476 EHB786476 DXF786476 DNJ786476 DDN786476 CTR786476 CJV786476 BZZ786476 BQD786476 BGH786476 AWL786476 AMP786476 ACT786476 SX786476 JB786476 F786476 WVN720940 WLR720940 WBV720940 VRZ720940 VID720940 UYH720940 UOL720940 UEP720940 TUT720940 TKX720940 TBB720940 SRF720940 SHJ720940 RXN720940 RNR720940 RDV720940 QTZ720940 QKD720940 QAH720940 PQL720940 PGP720940 OWT720940 OMX720940 ODB720940 NTF720940 NJJ720940 MZN720940 MPR720940 MFV720940 LVZ720940 LMD720940 LCH720940 KSL720940 KIP720940 JYT720940 JOX720940 JFB720940 IVF720940 ILJ720940 IBN720940 HRR720940 HHV720940 GXZ720940 GOD720940 GEH720940 FUL720940 FKP720940 FAT720940 EQX720940 EHB720940 DXF720940 DNJ720940 DDN720940 CTR720940 CJV720940 BZZ720940 BQD720940 BGH720940 AWL720940 AMP720940 ACT720940 SX720940 JB720940 F720940 WVN655404 WLR655404 WBV655404 VRZ655404 VID655404 UYH655404 UOL655404 UEP655404 TUT655404 TKX655404 TBB655404 SRF655404 SHJ655404 RXN655404 RNR655404 RDV655404 QTZ655404 QKD655404 QAH655404 PQL655404 PGP655404 OWT655404 OMX655404 ODB655404 NTF655404 NJJ655404 MZN655404 MPR655404 MFV655404 LVZ655404 LMD655404 LCH655404 KSL655404 KIP655404 JYT655404 JOX655404 JFB655404 IVF655404 ILJ655404 IBN655404 HRR655404 HHV655404 GXZ655404 GOD655404 GEH655404 FUL655404 FKP655404 FAT655404 EQX655404 EHB655404 DXF655404 DNJ655404 DDN655404 CTR655404 CJV655404 BZZ655404 BQD655404 BGH655404 AWL655404 AMP655404 ACT655404 SX655404 JB655404 F655404 WVN589868 WLR589868 WBV589868 VRZ589868 VID589868 UYH589868 UOL589868 UEP589868 TUT589868 TKX589868 TBB589868 SRF589868 SHJ589868 RXN589868 RNR589868 RDV589868 QTZ589868 QKD589868 QAH589868 PQL589868 PGP589868 OWT589868 OMX589868 ODB589868 NTF589868 NJJ589868 MZN589868 MPR589868 MFV589868 LVZ589868 LMD589868 LCH589868 KSL589868 KIP589868 JYT589868 JOX589868 JFB589868 IVF589868 ILJ589868 IBN589868 HRR589868 HHV589868 GXZ589868 GOD589868 GEH589868 FUL589868 FKP589868 FAT589868 EQX589868 EHB589868 DXF589868 DNJ589868 DDN589868 CTR589868 CJV589868 BZZ589868 BQD589868 BGH589868 AWL589868 AMP589868 ACT589868 SX589868 JB589868 F589868 WVN524332 WLR524332 WBV524332 VRZ524332 VID524332 UYH524332 UOL524332 UEP524332 TUT524332 TKX524332 TBB524332 SRF524332 SHJ524332 RXN524332 RNR524332 RDV524332 QTZ524332 QKD524332 QAH524332 PQL524332 PGP524332 OWT524332 OMX524332 ODB524332 NTF524332 NJJ524332 MZN524332 MPR524332 MFV524332 LVZ524332 LMD524332 LCH524332 KSL524332 KIP524332 JYT524332 JOX524332 JFB524332 IVF524332 ILJ524332 IBN524332 HRR524332 HHV524332 GXZ524332 GOD524332 GEH524332 FUL524332 FKP524332 FAT524332 EQX524332 EHB524332 DXF524332 DNJ524332 DDN524332 CTR524332 CJV524332 BZZ524332 BQD524332 BGH524332 AWL524332 AMP524332 ACT524332 SX524332 JB524332 F524332 WVN458796 WLR458796 WBV458796 VRZ458796 VID458796 UYH458796 UOL458796 UEP458796 TUT458796 TKX458796 TBB458796 SRF458796 SHJ458796 RXN458796 RNR458796 RDV458796 QTZ458796 QKD458796 QAH458796 PQL458796 PGP458796 OWT458796 OMX458796 ODB458796 NTF458796 NJJ458796 MZN458796 MPR458796 MFV458796 LVZ458796 LMD458796 LCH458796 KSL458796 KIP458796 JYT458796 JOX458796 JFB458796 IVF458796 ILJ458796 IBN458796 HRR458796 HHV458796 GXZ458796 GOD458796 GEH458796 FUL458796 FKP458796 FAT458796 EQX458796 EHB458796 DXF458796 DNJ458796 DDN458796 CTR458796 CJV458796 BZZ458796 BQD458796 BGH458796 AWL458796 AMP458796 ACT458796 SX458796 JB458796 F458796 WVN393260 WLR393260 WBV393260 VRZ393260 VID393260 UYH393260 UOL393260 UEP393260 TUT393260 TKX393260 TBB393260 SRF393260 SHJ393260 RXN393260 RNR393260 RDV393260 QTZ393260 QKD393260 QAH393260 PQL393260 PGP393260 OWT393260 OMX393260 ODB393260 NTF393260 NJJ393260 MZN393260 MPR393260 MFV393260 LVZ393260 LMD393260 LCH393260 KSL393260 KIP393260 JYT393260 JOX393260 JFB393260 IVF393260 ILJ393260 IBN393260 HRR393260 HHV393260 GXZ393260 GOD393260 GEH393260 FUL393260 FKP393260 FAT393260 EQX393260 EHB393260 DXF393260 DNJ393260 DDN393260 CTR393260 CJV393260 BZZ393260 BQD393260 BGH393260 AWL393260 AMP393260 ACT393260 SX393260 JB393260 F393260 WVN327724 WLR327724 WBV327724 VRZ327724 VID327724 UYH327724 UOL327724 UEP327724 TUT327724 TKX327724 TBB327724 SRF327724 SHJ327724 RXN327724 RNR327724 RDV327724 QTZ327724 QKD327724 QAH327724 PQL327724 PGP327724 OWT327724 OMX327724 ODB327724 NTF327724 NJJ327724 MZN327724 MPR327724 MFV327724 LVZ327724 LMD327724 LCH327724 KSL327724 KIP327724 JYT327724 JOX327724 JFB327724 IVF327724 ILJ327724 IBN327724 HRR327724 HHV327724 GXZ327724 GOD327724 GEH327724 FUL327724 FKP327724 FAT327724 EQX327724 EHB327724 DXF327724 DNJ327724 DDN327724 CTR327724 CJV327724 BZZ327724 BQD327724 BGH327724 AWL327724 AMP327724 ACT327724 SX327724 JB327724 F327724 WVN262188 WLR262188 WBV262188 VRZ262188 VID262188 UYH262188 UOL262188 UEP262188 TUT262188 TKX262188 TBB262188 SRF262188 SHJ262188 RXN262188 RNR262188 RDV262188 QTZ262188 QKD262188 QAH262188 PQL262188 PGP262188 OWT262188 OMX262188 ODB262188 NTF262188 NJJ262188 MZN262188 MPR262188 MFV262188 LVZ262188 LMD262188 LCH262188 KSL262188 KIP262188 JYT262188 JOX262188 JFB262188 IVF262188 ILJ262188 IBN262188 HRR262188 HHV262188 GXZ262188 GOD262188 GEH262188 FUL262188 FKP262188 FAT262188 EQX262188 EHB262188 DXF262188 DNJ262188 DDN262188 CTR262188 CJV262188 BZZ262188 BQD262188 BGH262188 AWL262188 AMP262188 ACT262188 SX262188 JB262188 F262188 WVN196652 WLR196652 WBV196652 VRZ196652 VID196652 UYH196652 UOL196652 UEP196652 TUT196652 TKX196652 TBB196652 SRF196652 SHJ196652 RXN196652 RNR196652 RDV196652 QTZ196652 QKD196652 QAH196652 PQL196652 PGP196652 OWT196652 OMX196652 ODB196652 NTF196652 NJJ196652 MZN196652 MPR196652 MFV196652 LVZ196652 LMD196652 LCH196652 KSL196652 KIP196652 JYT196652 JOX196652 JFB196652 IVF196652 ILJ196652 IBN196652 HRR196652 HHV196652 GXZ196652 GOD196652 GEH196652 FUL196652 FKP196652 FAT196652 EQX196652 EHB196652 DXF196652 DNJ196652 DDN196652 CTR196652 CJV196652 BZZ196652 BQD196652 BGH196652 AWL196652 AMP196652 ACT196652 SX196652 JB196652 F196652 WVN131116 WLR131116 WBV131116 VRZ131116 VID131116 UYH131116 UOL131116 UEP131116 TUT131116 TKX131116 TBB131116 SRF131116 SHJ131116 RXN131116 RNR131116 RDV131116 QTZ131116 QKD131116 QAH131116 PQL131116 PGP131116 OWT131116 OMX131116 ODB131116 NTF131116 NJJ131116 MZN131116 MPR131116 MFV131116 LVZ131116 LMD131116 LCH131116 KSL131116 KIP131116 JYT131116 JOX131116 JFB131116 IVF131116 ILJ131116 IBN131116 HRR131116 HHV131116 GXZ131116 GOD131116 GEH131116 FUL131116 FKP131116 FAT131116 EQX131116 EHB131116 DXF131116 DNJ131116 DDN131116 CTR131116 CJV131116 BZZ131116 BQD131116 BGH131116 AWL131116 AMP131116 ACT131116 SX131116 JB131116 F131116 WVN65580 WLR65580 WBV65580 VRZ65580 VID65580 UYH65580 UOL65580 UEP65580 TUT65580 TKX65580 TBB65580 SRF65580 SHJ65580 RXN65580 RNR65580 RDV65580 QTZ65580 QKD65580 QAH65580 PQL65580 PGP65580 OWT65580 OMX65580 ODB65580 NTF65580 NJJ65580 MZN65580 MPR65580 MFV65580 LVZ65580 LMD65580 LCH65580 KSL65580 KIP65580 JYT65580 JOX65580 JFB65580 IVF65580 ILJ65580 IBN65580 HRR65580 HHV65580 GXZ65580 GOD65580 GEH65580 FUL65580 FKP65580 FAT65580 EQX65580 EHB65580 DXF65580 DNJ65580 DDN65580 CTR65580 CJV65580 BZZ65580 BQD65580 BGH65580 AWL65580 AMP65580 ACT65580 SX65580 JB65580">
      <formula1>$U$106:$U$112</formula1>
    </dataValidation>
  </dataValidations>
  <pageMargins left="0.7" right="0.7" top="0.5" bottom="0.25" header="0.3" footer="0.3"/>
  <pageSetup scale="39"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34"/>
  <sheetViews>
    <sheetView topLeftCell="A17" workbookViewId="0">
      <selection activeCell="C44" sqref="C44"/>
    </sheetView>
  </sheetViews>
  <sheetFormatPr baseColWidth="10" defaultColWidth="8.83203125" defaultRowHeight="15" x14ac:dyDescent="0.2"/>
  <cols>
    <col min="1" max="1" width="31.83203125" customWidth="1"/>
    <col min="2" max="2" width="11.83203125" customWidth="1"/>
    <col min="5" max="6" width="15.83203125" customWidth="1"/>
    <col min="7" max="7" width="24.5" customWidth="1"/>
    <col min="8" max="8" width="12.83203125" customWidth="1"/>
    <col min="18" max="18" width="10.1640625" bestFit="1" customWidth="1"/>
  </cols>
  <sheetData>
    <row r="1" spans="1:17" ht="26" x14ac:dyDescent="0.2">
      <c r="A1" s="150" t="s">
        <v>0</v>
      </c>
      <c r="B1" s="150"/>
      <c r="C1" s="150"/>
      <c r="D1" s="150"/>
      <c r="E1" s="150"/>
      <c r="F1" s="150"/>
      <c r="G1" s="150"/>
      <c r="H1" s="150"/>
      <c r="I1" s="150"/>
      <c r="J1" s="150"/>
      <c r="K1" s="150"/>
    </row>
    <row r="2" spans="1:17" x14ac:dyDescent="0.2">
      <c r="A2" s="77" t="s">
        <v>1</v>
      </c>
      <c r="B2" s="137"/>
      <c r="C2" s="137"/>
      <c r="D2" s="137"/>
      <c r="E2" s="137"/>
      <c r="F2" s="71"/>
    </row>
    <row r="3" spans="1:17" x14ac:dyDescent="0.2">
      <c r="A3" s="77" t="s">
        <v>2</v>
      </c>
      <c r="B3" s="137"/>
      <c r="C3" s="137"/>
      <c r="D3" s="137"/>
      <c r="E3" s="137"/>
      <c r="F3" s="71"/>
    </row>
    <row r="4" spans="1:17" x14ac:dyDescent="0.2">
      <c r="A4" s="77" t="s">
        <v>3</v>
      </c>
      <c r="B4" s="137"/>
      <c r="C4" s="137"/>
      <c r="D4" s="137"/>
      <c r="E4" s="137"/>
      <c r="F4" s="71"/>
    </row>
    <row r="5" spans="1:17" ht="15" customHeight="1" x14ac:dyDescent="0.2">
      <c r="A5" s="78" t="s">
        <v>4</v>
      </c>
      <c r="B5" s="143"/>
      <c r="C5" s="143"/>
      <c r="D5" s="143"/>
      <c r="E5" s="143"/>
      <c r="F5" s="72"/>
    </row>
    <row r="6" spans="1:17" x14ac:dyDescent="0.2">
      <c r="A6" s="77" t="s">
        <v>5</v>
      </c>
      <c r="B6" s="137"/>
      <c r="C6" s="137"/>
      <c r="D6" s="137"/>
      <c r="E6" s="137"/>
      <c r="F6" s="71"/>
    </row>
    <row r="7" spans="1:17" x14ac:dyDescent="0.2">
      <c r="A7" s="25" t="s">
        <v>13</v>
      </c>
      <c r="B7" s="63"/>
      <c r="C7" s="63"/>
      <c r="D7" s="63"/>
      <c r="E7" s="63"/>
      <c r="F7" s="71"/>
    </row>
    <row r="8" spans="1:17" ht="16" thickBot="1" x14ac:dyDescent="0.25">
      <c r="A8" s="155" t="s">
        <v>14</v>
      </c>
      <c r="B8" s="155" t="s">
        <v>47</v>
      </c>
      <c r="C8" s="151" t="s">
        <v>72</v>
      </c>
      <c r="D8" s="155" t="s">
        <v>8</v>
      </c>
      <c r="E8" s="155" t="s">
        <v>9</v>
      </c>
      <c r="F8" s="74"/>
      <c r="G8" s="151" t="s">
        <v>15</v>
      </c>
      <c r="H8" s="153" t="s">
        <v>16</v>
      </c>
      <c r="I8" s="154"/>
      <c r="J8" s="154"/>
      <c r="K8" s="154"/>
      <c r="L8" s="154"/>
      <c r="M8" s="154"/>
      <c r="N8" s="154"/>
      <c r="O8" s="154"/>
      <c r="P8" s="154"/>
      <c r="Q8" s="154"/>
    </row>
    <row r="9" spans="1:17" ht="60.75" customHeight="1" thickTop="1" x14ac:dyDescent="0.2">
      <c r="A9" s="156"/>
      <c r="B9" s="156"/>
      <c r="C9" s="152"/>
      <c r="D9" s="156"/>
      <c r="E9" s="156"/>
      <c r="F9" s="73" t="s">
        <v>49</v>
      </c>
      <c r="G9" s="152"/>
      <c r="H9" s="64" t="s">
        <v>35</v>
      </c>
      <c r="I9" s="64" t="s">
        <v>36</v>
      </c>
      <c r="J9" s="64" t="s">
        <v>37</v>
      </c>
      <c r="K9" s="64" t="s">
        <v>38</v>
      </c>
      <c r="L9" s="64" t="s">
        <v>39</v>
      </c>
      <c r="M9" s="64" t="s">
        <v>45</v>
      </c>
      <c r="N9" s="64" t="s">
        <v>41</v>
      </c>
      <c r="O9" s="64" t="s">
        <v>40</v>
      </c>
      <c r="P9" s="64" t="s">
        <v>42</v>
      </c>
      <c r="Q9" s="64" t="s">
        <v>46</v>
      </c>
    </row>
    <row r="10" spans="1:17" x14ac:dyDescent="0.2">
      <c r="A10" s="31"/>
      <c r="B10" s="79">
        <v>0</v>
      </c>
      <c r="C10" s="61">
        <f>B10*1.25</f>
        <v>0</v>
      </c>
      <c r="D10" s="84">
        <v>0</v>
      </c>
      <c r="E10" s="33">
        <f>B10*D10</f>
        <v>0</v>
      </c>
      <c r="F10" s="33">
        <f>C10*D10</f>
        <v>0</v>
      </c>
      <c r="G10" s="86" t="s">
        <v>19</v>
      </c>
      <c r="H10" s="88"/>
      <c r="I10" s="88"/>
      <c r="J10" s="88"/>
      <c r="K10" s="88"/>
      <c r="L10" s="88"/>
      <c r="M10" s="88"/>
      <c r="N10" s="88"/>
      <c r="O10" s="88"/>
      <c r="P10" s="88"/>
      <c r="Q10" s="88"/>
    </row>
    <row r="11" spans="1:17" x14ac:dyDescent="0.2">
      <c r="A11" s="31"/>
      <c r="B11" s="80">
        <v>0</v>
      </c>
      <c r="C11" s="61">
        <f t="shared" ref="C11:C31" si="0">B11*1.25</f>
        <v>0</v>
      </c>
      <c r="D11" s="84">
        <v>0</v>
      </c>
      <c r="E11" s="33">
        <f t="shared" ref="E11:E31" si="1">B11*D11</f>
        <v>0</v>
      </c>
      <c r="F11" s="33">
        <f t="shared" ref="F11:F31" si="2">C11*D11</f>
        <v>0</v>
      </c>
      <c r="G11" s="86" t="s">
        <v>18</v>
      </c>
      <c r="H11" s="88"/>
      <c r="I11" s="88"/>
      <c r="J11" s="88"/>
      <c r="K11" s="88"/>
      <c r="L11" s="88"/>
      <c r="M11" s="88"/>
      <c r="N11" s="88"/>
      <c r="O11" s="88"/>
      <c r="P11" s="88"/>
      <c r="Q11" s="88"/>
    </row>
    <row r="12" spans="1:17" x14ac:dyDescent="0.2">
      <c r="A12" s="31"/>
      <c r="B12" s="79">
        <v>0</v>
      </c>
      <c r="C12" s="61">
        <f t="shared" si="0"/>
        <v>0</v>
      </c>
      <c r="D12" s="84">
        <v>0</v>
      </c>
      <c r="E12" s="33">
        <f t="shared" si="1"/>
        <v>0</v>
      </c>
      <c r="F12" s="33">
        <f t="shared" si="2"/>
        <v>0</v>
      </c>
      <c r="G12" s="86" t="s">
        <v>18</v>
      </c>
      <c r="H12" s="88"/>
      <c r="I12" s="88"/>
      <c r="J12" s="88"/>
      <c r="K12" s="88"/>
      <c r="L12" s="88"/>
      <c r="M12" s="88"/>
      <c r="N12" s="88"/>
      <c r="O12" s="88"/>
      <c r="P12" s="88"/>
      <c r="Q12" s="88"/>
    </row>
    <row r="13" spans="1:17" x14ac:dyDescent="0.2">
      <c r="A13" s="31"/>
      <c r="B13" s="81">
        <v>0</v>
      </c>
      <c r="C13" s="61">
        <f t="shared" si="0"/>
        <v>0</v>
      </c>
      <c r="D13" s="84">
        <v>0</v>
      </c>
      <c r="E13" s="33">
        <f t="shared" si="1"/>
        <v>0</v>
      </c>
      <c r="F13" s="33">
        <f t="shared" si="2"/>
        <v>0</v>
      </c>
      <c r="G13" s="86" t="s">
        <v>18</v>
      </c>
      <c r="H13" s="88"/>
      <c r="I13" s="88"/>
      <c r="J13" s="88"/>
      <c r="K13" s="88"/>
      <c r="L13" s="88"/>
      <c r="M13" s="88"/>
      <c r="N13" s="88"/>
      <c r="O13" s="88"/>
      <c r="P13" s="88"/>
      <c r="Q13" s="88"/>
    </row>
    <row r="14" spans="1:17" x14ac:dyDescent="0.2">
      <c r="A14" s="13"/>
      <c r="B14" s="81">
        <v>0</v>
      </c>
      <c r="C14" s="61">
        <f t="shared" si="0"/>
        <v>0</v>
      </c>
      <c r="D14" s="84">
        <v>0</v>
      </c>
      <c r="E14" s="33">
        <f t="shared" si="1"/>
        <v>0</v>
      </c>
      <c r="F14" s="33">
        <f t="shared" si="2"/>
        <v>0</v>
      </c>
      <c r="G14" s="86" t="s">
        <v>18</v>
      </c>
      <c r="H14" s="88"/>
      <c r="I14" s="88"/>
      <c r="J14" s="88"/>
      <c r="K14" s="88"/>
      <c r="L14" s="88"/>
      <c r="M14" s="88"/>
      <c r="N14" s="88"/>
      <c r="O14" s="88"/>
      <c r="P14" s="88"/>
      <c r="Q14" s="88"/>
    </row>
    <row r="15" spans="1:17" x14ac:dyDescent="0.2">
      <c r="A15" s="13"/>
      <c r="B15" s="81">
        <v>0</v>
      </c>
      <c r="C15" s="61">
        <f t="shared" si="0"/>
        <v>0</v>
      </c>
      <c r="D15" s="84">
        <v>0</v>
      </c>
      <c r="E15" s="33">
        <f t="shared" si="1"/>
        <v>0</v>
      </c>
      <c r="F15" s="33">
        <f t="shared" si="2"/>
        <v>0</v>
      </c>
      <c r="G15" s="86" t="s">
        <v>18</v>
      </c>
      <c r="H15" s="88"/>
      <c r="I15" s="88"/>
      <c r="J15" s="88"/>
      <c r="K15" s="88"/>
      <c r="L15" s="88"/>
      <c r="M15" s="88"/>
      <c r="N15" s="88"/>
      <c r="O15" s="88"/>
      <c r="P15" s="88"/>
      <c r="Q15" s="88"/>
    </row>
    <row r="16" spans="1:17" x14ac:dyDescent="0.2">
      <c r="A16" s="13"/>
      <c r="B16" s="81">
        <v>0</v>
      </c>
      <c r="C16" s="61">
        <f t="shared" si="0"/>
        <v>0</v>
      </c>
      <c r="D16" s="84">
        <v>0</v>
      </c>
      <c r="E16" s="33">
        <f t="shared" si="1"/>
        <v>0</v>
      </c>
      <c r="F16" s="33">
        <f t="shared" si="2"/>
        <v>0</v>
      </c>
      <c r="G16" s="86" t="s">
        <v>18</v>
      </c>
      <c r="H16" s="88"/>
      <c r="I16" s="88"/>
      <c r="J16" s="88"/>
      <c r="K16" s="88"/>
      <c r="L16" s="88"/>
      <c r="M16" s="88"/>
      <c r="N16" s="88"/>
      <c r="O16" s="88"/>
      <c r="P16" s="88"/>
      <c r="Q16" s="88"/>
    </row>
    <row r="17" spans="1:18" x14ac:dyDescent="0.2">
      <c r="A17" s="13"/>
      <c r="B17" s="81">
        <v>0</v>
      </c>
      <c r="C17" s="61">
        <f t="shared" si="0"/>
        <v>0</v>
      </c>
      <c r="D17" s="84">
        <v>0</v>
      </c>
      <c r="E17" s="33">
        <f t="shared" si="1"/>
        <v>0</v>
      </c>
      <c r="F17" s="33">
        <f t="shared" si="2"/>
        <v>0</v>
      </c>
      <c r="G17" s="86" t="s">
        <v>18</v>
      </c>
      <c r="H17" s="88"/>
      <c r="I17" s="88"/>
      <c r="J17" s="88"/>
      <c r="K17" s="88"/>
      <c r="L17" s="88"/>
      <c r="M17" s="88"/>
      <c r="N17" s="88"/>
      <c r="O17" s="88"/>
      <c r="P17" s="88"/>
      <c r="Q17" s="88"/>
    </row>
    <row r="18" spans="1:18" x14ac:dyDescent="0.2">
      <c r="A18" s="13"/>
      <c r="B18" s="81">
        <v>0</v>
      </c>
      <c r="C18" s="61">
        <f t="shared" si="0"/>
        <v>0</v>
      </c>
      <c r="D18" s="84">
        <v>0</v>
      </c>
      <c r="E18" s="33">
        <f t="shared" si="1"/>
        <v>0</v>
      </c>
      <c r="F18" s="33">
        <f t="shared" si="2"/>
        <v>0</v>
      </c>
      <c r="G18" s="86" t="s">
        <v>18</v>
      </c>
      <c r="H18" s="88"/>
      <c r="I18" s="88"/>
      <c r="J18" s="88"/>
      <c r="K18" s="88"/>
      <c r="L18" s="88"/>
      <c r="M18" s="88"/>
      <c r="N18" s="88"/>
      <c r="O18" s="88"/>
      <c r="P18" s="88"/>
      <c r="Q18" s="88"/>
    </row>
    <row r="19" spans="1:18" x14ac:dyDescent="0.2">
      <c r="A19" s="13"/>
      <c r="B19" s="81">
        <v>0</v>
      </c>
      <c r="C19" s="61">
        <f t="shared" si="0"/>
        <v>0</v>
      </c>
      <c r="D19" s="84">
        <v>0</v>
      </c>
      <c r="E19" s="33">
        <f t="shared" si="1"/>
        <v>0</v>
      </c>
      <c r="F19" s="33">
        <f t="shared" si="2"/>
        <v>0</v>
      </c>
      <c r="G19" s="86" t="s">
        <v>18</v>
      </c>
      <c r="H19" s="88"/>
      <c r="I19" s="88"/>
      <c r="J19" s="88"/>
      <c r="K19" s="88"/>
      <c r="L19" s="88"/>
      <c r="M19" s="88"/>
      <c r="N19" s="88"/>
      <c r="O19" s="88"/>
      <c r="P19" s="88"/>
      <c r="Q19" s="88"/>
    </row>
    <row r="20" spans="1:18" x14ac:dyDescent="0.2">
      <c r="A20" s="5"/>
      <c r="B20" s="79">
        <v>0</v>
      </c>
      <c r="C20" s="61">
        <f t="shared" si="0"/>
        <v>0</v>
      </c>
      <c r="D20" s="84">
        <v>0</v>
      </c>
      <c r="E20" s="33">
        <f t="shared" si="1"/>
        <v>0</v>
      </c>
      <c r="F20" s="33">
        <f t="shared" si="2"/>
        <v>0</v>
      </c>
      <c r="G20" s="86" t="s">
        <v>18</v>
      </c>
      <c r="H20" s="88"/>
      <c r="I20" s="88"/>
      <c r="J20" s="88"/>
      <c r="K20" s="88"/>
      <c r="L20" s="88"/>
      <c r="M20" s="88"/>
      <c r="N20" s="88"/>
      <c r="O20" s="88"/>
      <c r="P20" s="88"/>
      <c r="Q20" s="88"/>
    </row>
    <row r="21" spans="1:18" x14ac:dyDescent="0.2">
      <c r="A21" s="13"/>
      <c r="B21" s="79">
        <v>0</v>
      </c>
      <c r="C21" s="61">
        <f t="shared" si="0"/>
        <v>0</v>
      </c>
      <c r="D21" s="84">
        <v>0</v>
      </c>
      <c r="E21" s="33">
        <f t="shared" si="1"/>
        <v>0</v>
      </c>
      <c r="F21" s="33">
        <f t="shared" si="2"/>
        <v>0</v>
      </c>
      <c r="G21" s="86" t="s">
        <v>18</v>
      </c>
      <c r="H21" s="88"/>
      <c r="I21" s="88"/>
      <c r="J21" s="88"/>
      <c r="K21" s="88"/>
      <c r="L21" s="88"/>
      <c r="M21" s="88"/>
      <c r="N21" s="88"/>
      <c r="O21" s="88"/>
      <c r="P21" s="88"/>
      <c r="Q21" s="88"/>
    </row>
    <row r="22" spans="1:18" x14ac:dyDescent="0.2">
      <c r="A22" s="5"/>
      <c r="B22" s="79">
        <v>0</v>
      </c>
      <c r="C22" s="61">
        <f t="shared" si="0"/>
        <v>0</v>
      </c>
      <c r="D22" s="84">
        <v>0</v>
      </c>
      <c r="E22" s="61">
        <f t="shared" si="1"/>
        <v>0</v>
      </c>
      <c r="F22" s="33">
        <f t="shared" si="2"/>
        <v>0</v>
      </c>
      <c r="G22" s="86" t="s">
        <v>21</v>
      </c>
      <c r="H22" s="88"/>
      <c r="I22" s="88"/>
      <c r="J22" s="88"/>
      <c r="K22" s="88"/>
      <c r="L22" s="88"/>
      <c r="M22" s="88"/>
      <c r="N22" s="88"/>
      <c r="O22" s="88"/>
      <c r="P22" s="88"/>
      <c r="Q22" s="88"/>
    </row>
    <row r="23" spans="1:18" x14ac:dyDescent="0.2">
      <c r="A23" s="60"/>
      <c r="B23" s="82">
        <v>0</v>
      </c>
      <c r="C23" s="62">
        <f t="shared" si="0"/>
        <v>0</v>
      </c>
      <c r="D23" s="85">
        <v>0</v>
      </c>
      <c r="E23" s="62">
        <f t="shared" si="1"/>
        <v>0</v>
      </c>
      <c r="F23" s="58">
        <f t="shared" si="2"/>
        <v>0</v>
      </c>
      <c r="G23" s="87" t="s">
        <v>21</v>
      </c>
      <c r="H23" s="88"/>
      <c r="I23" s="88"/>
      <c r="J23" s="88"/>
      <c r="K23" s="88"/>
      <c r="L23" s="88"/>
      <c r="M23" s="88"/>
      <c r="N23" s="88"/>
      <c r="O23" s="88"/>
      <c r="P23" s="88"/>
      <c r="Q23" s="88"/>
    </row>
    <row r="24" spans="1:18" x14ac:dyDescent="0.2">
      <c r="A24" s="60"/>
      <c r="B24" s="82">
        <v>0</v>
      </c>
      <c r="C24" s="61">
        <f t="shared" si="0"/>
        <v>0</v>
      </c>
      <c r="D24" s="85">
        <v>0</v>
      </c>
      <c r="E24" s="62">
        <f t="shared" si="1"/>
        <v>0</v>
      </c>
      <c r="F24" s="33">
        <f t="shared" si="2"/>
        <v>0</v>
      </c>
      <c r="G24" s="86" t="s">
        <v>21</v>
      </c>
      <c r="H24" s="88"/>
      <c r="I24" s="88"/>
      <c r="J24" s="88"/>
      <c r="K24" s="88"/>
      <c r="L24" s="88"/>
      <c r="M24" s="88"/>
      <c r="N24" s="88"/>
      <c r="O24" s="88"/>
      <c r="P24" s="88"/>
      <c r="Q24" s="88"/>
    </row>
    <row r="25" spans="1:18" x14ac:dyDescent="0.2">
      <c r="A25" s="5"/>
      <c r="B25" s="79">
        <v>0</v>
      </c>
      <c r="C25" s="61">
        <f t="shared" si="0"/>
        <v>0</v>
      </c>
      <c r="D25" s="84">
        <v>0</v>
      </c>
      <c r="E25" s="62">
        <f t="shared" si="1"/>
        <v>0</v>
      </c>
      <c r="F25" s="33">
        <f t="shared" si="2"/>
        <v>0</v>
      </c>
      <c r="G25" s="86" t="s">
        <v>21</v>
      </c>
      <c r="H25" s="88"/>
      <c r="I25" s="88"/>
      <c r="J25" s="88"/>
      <c r="K25" s="88"/>
      <c r="L25" s="88"/>
      <c r="M25" s="88"/>
      <c r="N25" s="88"/>
      <c r="O25" s="88"/>
      <c r="P25" s="88"/>
      <c r="Q25" s="88"/>
    </row>
    <row r="26" spans="1:18" x14ac:dyDescent="0.2">
      <c r="A26" s="13"/>
      <c r="B26" s="79">
        <v>0</v>
      </c>
      <c r="C26" s="61">
        <f t="shared" si="0"/>
        <v>0</v>
      </c>
      <c r="D26" s="84">
        <v>0</v>
      </c>
      <c r="E26" s="33">
        <f t="shared" si="1"/>
        <v>0</v>
      </c>
      <c r="F26" s="33">
        <f t="shared" si="2"/>
        <v>0</v>
      </c>
      <c r="G26" s="86" t="s">
        <v>18</v>
      </c>
      <c r="H26" s="88"/>
      <c r="I26" s="88"/>
      <c r="J26" s="88"/>
      <c r="K26" s="88"/>
      <c r="L26" s="88"/>
      <c r="M26" s="88"/>
      <c r="N26" s="88"/>
      <c r="O26" s="88"/>
      <c r="P26" s="88"/>
      <c r="Q26" s="88"/>
    </row>
    <row r="27" spans="1:18" x14ac:dyDescent="0.2">
      <c r="A27" s="5"/>
      <c r="B27" s="79">
        <v>0</v>
      </c>
      <c r="C27" s="61">
        <f t="shared" si="0"/>
        <v>0</v>
      </c>
      <c r="D27" s="84">
        <v>0</v>
      </c>
      <c r="E27" s="61">
        <f t="shared" si="1"/>
        <v>0</v>
      </c>
      <c r="F27" s="33">
        <f t="shared" si="2"/>
        <v>0</v>
      </c>
      <c r="G27" s="86" t="s">
        <v>19</v>
      </c>
      <c r="H27" s="88"/>
      <c r="I27" s="88"/>
      <c r="J27" s="88"/>
      <c r="K27" s="88"/>
      <c r="L27" s="88"/>
      <c r="M27" s="88"/>
      <c r="N27" s="88"/>
      <c r="O27" s="88"/>
      <c r="P27" s="88"/>
      <c r="Q27" s="88"/>
    </row>
    <row r="28" spans="1:18" x14ac:dyDescent="0.2">
      <c r="A28" s="13"/>
      <c r="B28" s="79">
        <v>0</v>
      </c>
      <c r="C28" s="61">
        <f t="shared" si="0"/>
        <v>0</v>
      </c>
      <c r="D28" s="84">
        <v>0</v>
      </c>
      <c r="E28" s="33">
        <f t="shared" si="1"/>
        <v>0</v>
      </c>
      <c r="F28" s="33">
        <f t="shared" si="2"/>
        <v>0</v>
      </c>
      <c r="G28" s="86" t="s">
        <v>21</v>
      </c>
      <c r="H28" s="88"/>
      <c r="I28" s="88"/>
      <c r="J28" s="88"/>
      <c r="K28" s="88"/>
      <c r="L28" s="88"/>
      <c r="M28" s="88"/>
      <c r="N28" s="88"/>
      <c r="O28" s="88"/>
      <c r="P28" s="88"/>
      <c r="Q28" s="88"/>
    </row>
    <row r="29" spans="1:18" x14ac:dyDescent="0.2">
      <c r="A29" s="13"/>
      <c r="B29" s="79">
        <v>0</v>
      </c>
      <c r="C29" s="61">
        <f t="shared" si="0"/>
        <v>0</v>
      </c>
      <c r="D29" s="84">
        <v>0</v>
      </c>
      <c r="E29" s="33">
        <f t="shared" si="1"/>
        <v>0</v>
      </c>
      <c r="F29" s="33">
        <f t="shared" si="2"/>
        <v>0</v>
      </c>
      <c r="G29" s="86" t="s">
        <v>18</v>
      </c>
      <c r="H29" s="88"/>
      <c r="I29" s="88"/>
      <c r="J29" s="88"/>
      <c r="K29" s="88"/>
      <c r="L29" s="88"/>
      <c r="M29" s="88"/>
      <c r="N29" s="88"/>
      <c r="O29" s="88"/>
      <c r="P29" s="88"/>
      <c r="Q29" s="88"/>
    </row>
    <row r="30" spans="1:18" x14ac:dyDescent="0.2">
      <c r="A30" s="22"/>
      <c r="B30" s="79">
        <v>0</v>
      </c>
      <c r="C30" s="61">
        <f t="shared" si="0"/>
        <v>0</v>
      </c>
      <c r="D30" s="84">
        <v>0</v>
      </c>
      <c r="E30" s="33">
        <f t="shared" si="1"/>
        <v>0</v>
      </c>
      <c r="F30" s="33">
        <f t="shared" si="2"/>
        <v>0</v>
      </c>
      <c r="G30" s="86" t="s">
        <v>18</v>
      </c>
      <c r="H30" s="88"/>
      <c r="I30" s="88"/>
      <c r="J30" s="88"/>
      <c r="K30" s="88"/>
      <c r="L30" s="88"/>
      <c r="M30" s="88"/>
      <c r="N30" s="88"/>
      <c r="O30" s="88"/>
      <c r="P30" s="88"/>
      <c r="Q30" s="88"/>
    </row>
    <row r="31" spans="1:18" ht="16" thickBot="1" x14ac:dyDescent="0.25">
      <c r="A31" s="57"/>
      <c r="B31" s="83">
        <v>0</v>
      </c>
      <c r="C31" s="61">
        <f t="shared" si="0"/>
        <v>0</v>
      </c>
      <c r="D31" s="85">
        <v>0</v>
      </c>
      <c r="E31" s="58">
        <f t="shared" si="1"/>
        <v>0</v>
      </c>
      <c r="F31" s="75">
        <f t="shared" si="2"/>
        <v>0</v>
      </c>
      <c r="G31" s="87" t="s">
        <v>19</v>
      </c>
      <c r="H31" s="89"/>
      <c r="I31" s="89"/>
      <c r="J31" s="89"/>
      <c r="K31" s="89"/>
      <c r="L31" s="89"/>
      <c r="M31" s="89"/>
      <c r="N31" s="89"/>
      <c r="O31" s="89"/>
      <c r="P31" s="89"/>
      <c r="Q31" s="89"/>
    </row>
    <row r="32" spans="1:18" ht="17" thickTop="1" thickBot="1" x14ac:dyDescent="0.25">
      <c r="A32" s="140" t="s">
        <v>10</v>
      </c>
      <c r="B32" s="141"/>
      <c r="C32" s="141"/>
      <c r="D32" s="142"/>
      <c r="E32" s="35">
        <f>SUM(E10:E31)</f>
        <v>0</v>
      </c>
      <c r="F32" s="76">
        <f>SUM(F10:F31)</f>
        <v>0</v>
      </c>
      <c r="G32" s="70" t="s">
        <v>48</v>
      </c>
      <c r="H32" s="67">
        <f t="shared" ref="H32:Q32" si="3">SUM(H10:H31)</f>
        <v>0</v>
      </c>
      <c r="I32" s="68">
        <f t="shared" si="3"/>
        <v>0</v>
      </c>
      <c r="J32" s="68">
        <f t="shared" si="3"/>
        <v>0</v>
      </c>
      <c r="K32" s="68">
        <f t="shared" si="3"/>
        <v>0</v>
      </c>
      <c r="L32" s="68">
        <f t="shared" si="3"/>
        <v>0</v>
      </c>
      <c r="M32" s="68">
        <f t="shared" si="3"/>
        <v>0</v>
      </c>
      <c r="N32" s="68">
        <f t="shared" si="3"/>
        <v>0</v>
      </c>
      <c r="O32" s="68">
        <f t="shared" si="3"/>
        <v>0</v>
      </c>
      <c r="P32" s="68">
        <f t="shared" si="3"/>
        <v>0</v>
      </c>
      <c r="Q32" s="69">
        <f t="shared" si="3"/>
        <v>0</v>
      </c>
      <c r="R32" s="115"/>
    </row>
    <row r="33" spans="8:18" ht="16" thickTop="1" x14ac:dyDescent="0.2"/>
    <row r="34" spans="8:18" x14ac:dyDescent="0.2">
      <c r="H34" s="66"/>
      <c r="I34" s="66"/>
      <c r="J34" s="66"/>
      <c r="K34" s="66"/>
      <c r="L34" s="66"/>
      <c r="M34" s="66"/>
      <c r="N34" s="66"/>
      <c r="O34" s="66"/>
      <c r="P34" s="66"/>
      <c r="Q34" s="66"/>
      <c r="R34" s="65"/>
    </row>
  </sheetData>
  <mergeCells count="14">
    <mergeCell ref="A1:K1"/>
    <mergeCell ref="G8:G9"/>
    <mergeCell ref="H8:Q8"/>
    <mergeCell ref="A32:D32"/>
    <mergeCell ref="B8:B9"/>
    <mergeCell ref="A8:A9"/>
    <mergeCell ref="C8:C9"/>
    <mergeCell ref="D8:D9"/>
    <mergeCell ref="E8:E9"/>
    <mergeCell ref="B2:E2"/>
    <mergeCell ref="B3:E3"/>
    <mergeCell ref="B4:E4"/>
    <mergeCell ref="B5:E5"/>
    <mergeCell ref="B6:E6"/>
  </mergeCells>
  <dataValidations count="1">
    <dataValidation type="list" allowBlank="1" showInputMessage="1" showErrorMessage="1" sqref="G10:G31">
      <formula1>$T$110:$T$116</formula1>
    </dataValidation>
  </dataValidations>
  <pageMargins left="0.7" right="0.7" top="0.75" bottom="0.75" header="0.3" footer="0.3"/>
  <pageSetup scale="5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selection activeCell="B1" sqref="B1"/>
    </sheetView>
  </sheetViews>
  <sheetFormatPr baseColWidth="10" defaultColWidth="8.83203125" defaultRowHeight="15" x14ac:dyDescent="0.2"/>
  <cols>
    <col min="1" max="1" width="20.1640625" bestFit="1" customWidth="1"/>
    <col min="2" max="2" width="30.1640625" bestFit="1" customWidth="1"/>
    <col min="3" max="3" width="15" customWidth="1"/>
    <col min="4" max="4" width="13.33203125" bestFit="1" customWidth="1"/>
    <col min="5" max="5" width="10.1640625" bestFit="1" customWidth="1"/>
  </cols>
  <sheetData>
    <row r="1" spans="1:5" x14ac:dyDescent="0.2">
      <c r="A1" s="111" t="s">
        <v>70</v>
      </c>
    </row>
    <row r="2" spans="1:5" x14ac:dyDescent="0.2">
      <c r="A2" s="13" t="s">
        <v>57</v>
      </c>
      <c r="B2" s="13" t="s">
        <v>58</v>
      </c>
      <c r="C2" s="13" t="s">
        <v>59</v>
      </c>
    </row>
    <row r="3" spans="1:5" x14ac:dyDescent="0.2">
      <c r="A3" s="110">
        <v>5048</v>
      </c>
      <c r="B3" s="13" t="s">
        <v>60</v>
      </c>
      <c r="C3" s="114">
        <f>'Overall Budget'!D80</f>
        <v>4000</v>
      </c>
    </row>
    <row r="6" spans="1:5" x14ac:dyDescent="0.2">
      <c r="A6" s="111" t="s">
        <v>71</v>
      </c>
    </row>
    <row r="7" spans="1:5" x14ac:dyDescent="0.2">
      <c r="A7" s="13" t="s">
        <v>57</v>
      </c>
      <c r="B7" s="13" t="s">
        <v>58</v>
      </c>
      <c r="C7" s="13" t="s">
        <v>59</v>
      </c>
    </row>
    <row r="8" spans="1:5" x14ac:dyDescent="0.2">
      <c r="A8" s="110">
        <v>6001</v>
      </c>
      <c r="B8" s="13" t="s">
        <v>61</v>
      </c>
      <c r="C8" s="108">
        <v>0</v>
      </c>
    </row>
    <row r="9" spans="1:5" x14ac:dyDescent="0.2">
      <c r="A9" s="110">
        <v>6002</v>
      </c>
      <c r="B9" s="13" t="s">
        <v>62</v>
      </c>
      <c r="C9" s="108">
        <v>0</v>
      </c>
    </row>
    <row r="10" spans="1:5" x14ac:dyDescent="0.2">
      <c r="A10" s="110">
        <v>6007</v>
      </c>
      <c r="B10" s="13" t="s">
        <v>63</v>
      </c>
      <c r="C10" s="108">
        <v>0</v>
      </c>
    </row>
    <row r="11" spans="1:5" x14ac:dyDescent="0.2">
      <c r="A11" s="110">
        <v>7010</v>
      </c>
      <c r="B11" s="13" t="s">
        <v>64</v>
      </c>
      <c r="C11" s="108">
        <v>0</v>
      </c>
    </row>
    <row r="12" spans="1:5" x14ac:dyDescent="0.2">
      <c r="A12" s="13"/>
      <c r="B12" s="13" t="s">
        <v>68</v>
      </c>
      <c r="C12" s="109">
        <f>SUM(C8:C11)</f>
        <v>0</v>
      </c>
      <c r="D12" t="s">
        <v>67</v>
      </c>
      <c r="E12" s="106">
        <f>C3-C14-C15</f>
        <v>0</v>
      </c>
    </row>
    <row r="13" spans="1:5" x14ac:dyDescent="0.2">
      <c r="A13" s="13"/>
      <c r="B13" s="13"/>
      <c r="C13" s="5"/>
    </row>
    <row r="14" spans="1:5" x14ac:dyDescent="0.2">
      <c r="A14" s="110">
        <v>7055</v>
      </c>
      <c r="B14" s="13" t="s">
        <v>65</v>
      </c>
      <c r="C14" s="106">
        <f>'Overall Budget'!D78</f>
        <v>0</v>
      </c>
    </row>
    <row r="15" spans="1:5" x14ac:dyDescent="0.2">
      <c r="A15" s="110">
        <v>8096</v>
      </c>
      <c r="B15" s="13" t="s">
        <v>66</v>
      </c>
      <c r="C15" s="106">
        <f>'Overall Budget'!D76</f>
        <v>4000</v>
      </c>
    </row>
    <row r="16" spans="1:5" ht="16" thickBot="1" x14ac:dyDescent="0.25">
      <c r="A16" s="13"/>
      <c r="B16" s="112" t="s">
        <v>69</v>
      </c>
      <c r="C16" s="113">
        <f>C12+SUM(C14:C15)</f>
        <v>4000</v>
      </c>
      <c r="D16" s="107" t="str">
        <f>IF(C3=C16, " ", "WARNING: Revenue Budget does not equal Expense Budget")</f>
        <v xml:space="preserve"> </v>
      </c>
    </row>
    <row r="17" spans="1:3" ht="16" thickTop="1" x14ac:dyDescent="0.2"/>
    <row r="19" spans="1:3" x14ac:dyDescent="0.2">
      <c r="A19" s="157" t="s">
        <v>75</v>
      </c>
      <c r="B19" s="157"/>
      <c r="C19" s="157"/>
    </row>
    <row r="20" spans="1:3" x14ac:dyDescent="0.2">
      <c r="A20" s="157"/>
      <c r="B20" s="157"/>
      <c r="C20" s="157"/>
    </row>
    <row r="21" spans="1:3" x14ac:dyDescent="0.2">
      <c r="A21" s="157"/>
      <c r="B21" s="157"/>
      <c r="C21" s="157"/>
    </row>
  </sheetData>
  <mergeCells count="1">
    <mergeCell ref="A19:C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Overall Budget</vt:lpstr>
      <vt:lpstr>Per Visit Cost</vt:lpstr>
      <vt:lpstr>Enterable Budget</vt:lpstr>
    </vt:vector>
  </TitlesOfParts>
  <Company>Texas Tech University Health Sciences Center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Caraveo, Rafael</dc:creator>
  <cp:lastModifiedBy>Rachael Paida</cp:lastModifiedBy>
  <cp:lastPrinted>2016-06-24T20:52:36Z</cp:lastPrinted>
  <dcterms:created xsi:type="dcterms:W3CDTF">2015-10-09T19:31:16Z</dcterms:created>
  <dcterms:modified xsi:type="dcterms:W3CDTF">2017-06-24T02:21:51Z</dcterms:modified>
</cp:coreProperties>
</file>